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úpravy" sheetId="2" r:id="rId2"/>
    <sheet name="SO 02 - Vodovod, kanalizace" sheetId="3" r:id="rId3"/>
    <sheet name="SO 03 - Ústřední vytápění" sheetId="4" r:id="rId4"/>
    <sheet name="SO 04 - Vzduchotechnika" sheetId="5" r:id="rId5"/>
    <sheet name="SO 05 - elektrické rozvody" sheetId="6" r:id="rId6"/>
    <sheet name="SO 06 - vedlejší a ostatn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01 - Stavební úpravy'!$C$103:$K$834</definedName>
    <definedName name="_xlnm.Print_Area" localSheetId="1">'SO 01 - Stavební úpravy'!$C$4:$J$39,'SO 01 - Stavební úpravy'!$C$45:$J$85,'SO 01 - Stavební úpravy'!$C$91:$J$834</definedName>
    <definedName name="_xlnm.Print_Titles" localSheetId="1">'SO 01 - Stavební úpravy'!$103:$103</definedName>
    <definedName name="_xlnm._FilterDatabase" localSheetId="2" hidden="1">'SO 02 - Vodovod, kanalizace'!$C$90:$K$311</definedName>
    <definedName name="_xlnm.Print_Area" localSheetId="2">'SO 02 - Vodovod, kanalizace'!$C$4:$J$39,'SO 02 - Vodovod, kanalizace'!$C$45:$J$72,'SO 02 - Vodovod, kanalizace'!$C$78:$J$311</definedName>
    <definedName name="_xlnm.Print_Titles" localSheetId="2">'SO 02 - Vodovod, kanalizace'!$90:$90</definedName>
    <definedName name="_xlnm._FilterDatabase" localSheetId="3" hidden="1">'SO 03 - Ústřední vytápění'!$C$87:$K$181</definedName>
    <definedName name="_xlnm.Print_Area" localSheetId="3">'SO 03 - Ústřední vytápění'!$C$4:$J$39,'SO 03 - Ústřední vytápění'!$C$45:$J$69,'SO 03 - Ústřední vytápění'!$C$75:$J$181</definedName>
    <definedName name="_xlnm.Print_Titles" localSheetId="3">'SO 03 - Ústřední vytápění'!$87:$87</definedName>
    <definedName name="_xlnm._FilterDatabase" localSheetId="4" hidden="1">'SO 04 - Vzduchotechnika'!$C$82:$K$144</definedName>
    <definedName name="_xlnm.Print_Area" localSheetId="4">'SO 04 - Vzduchotechnika'!$C$4:$J$39,'SO 04 - Vzduchotechnika'!$C$45:$J$64,'SO 04 - Vzduchotechnika'!$C$70:$J$144</definedName>
    <definedName name="_xlnm.Print_Titles" localSheetId="4">'SO 04 - Vzduchotechnika'!$82:$82</definedName>
    <definedName name="_xlnm._FilterDatabase" localSheetId="5" hidden="1">'SO 05 - elektrické rozvody'!$C$83:$K$180</definedName>
    <definedName name="_xlnm.Print_Area" localSheetId="5">'SO 05 - elektrické rozvody'!$C$4:$J$39,'SO 05 - elektrické rozvody'!$C$45:$J$65,'SO 05 - elektrické rozvody'!$C$71:$J$180</definedName>
    <definedName name="_xlnm.Print_Titles" localSheetId="5">'SO 05 - elektrické rozvody'!$83:$83</definedName>
    <definedName name="_xlnm._FilterDatabase" localSheetId="6" hidden="1">'SO 06 - vedlejší a ostatn...'!$C$81:$K$96</definedName>
    <definedName name="_xlnm.Print_Area" localSheetId="6">'SO 06 - vedlejší a ostatn...'!$C$4:$J$39,'SO 06 - vedlejší a ostatn...'!$C$45:$J$63,'SO 06 - vedlejší a ostatn...'!$C$69:$J$96</definedName>
    <definedName name="_xlnm.Print_Titles" localSheetId="6">'SO 06 - vedlejší a ostatn...'!$81:$81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6" r="J37"/>
  <c r="J36"/>
  <c i="1" r="AY59"/>
  <c i="6" r="J35"/>
  <c i="1" r="AX59"/>
  <c i="6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1"/>
  <c r="J80"/>
  <c r="F78"/>
  <c r="E76"/>
  <c r="J55"/>
  <c r="J54"/>
  <c r="F52"/>
  <c r="E50"/>
  <c r="J18"/>
  <c r="E18"/>
  <c r="F55"/>
  <c r="J17"/>
  <c r="J15"/>
  <c r="E15"/>
  <c r="F80"/>
  <c r="J14"/>
  <c r="J12"/>
  <c r="J78"/>
  <c r="E7"/>
  <c r="E74"/>
  <c i="5" r="J37"/>
  <c r="J36"/>
  <c i="1" r="AY58"/>
  <c i="5" r="J35"/>
  <c i="1" r="AX58"/>
  <c i="5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4" r="J37"/>
  <c r="J36"/>
  <c i="1" r="AY57"/>
  <c i="4" r="J35"/>
  <c i="1" r="AX57"/>
  <c i="4" r="BI181"/>
  <c r="BH181"/>
  <c r="BG181"/>
  <c r="BF181"/>
  <c r="T181"/>
  <c r="R181"/>
  <c r="P181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T90"/>
  <c r="R91"/>
  <c r="R90"/>
  <c r="P91"/>
  <c r="P90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3" r="J37"/>
  <c r="J36"/>
  <c i="1" r="AY56"/>
  <c i="3" r="J35"/>
  <c i="1" r="AX56"/>
  <c i="3"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1"/>
  <c r="BH281"/>
  <c r="BG281"/>
  <c r="BF281"/>
  <c r="T281"/>
  <c r="R281"/>
  <c r="P281"/>
  <c r="BI274"/>
  <c r="BH274"/>
  <c r="BG274"/>
  <c r="BF274"/>
  <c r="T274"/>
  <c r="R274"/>
  <c r="P274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0"/>
  <c r="BH260"/>
  <c r="BG260"/>
  <c r="BF260"/>
  <c r="T260"/>
  <c r="R260"/>
  <c r="P260"/>
  <c r="BI255"/>
  <c r="BH255"/>
  <c r="BG255"/>
  <c r="BF255"/>
  <c r="T255"/>
  <c r="R255"/>
  <c r="P255"/>
  <c r="BI248"/>
  <c r="BH248"/>
  <c r="BG248"/>
  <c r="BF248"/>
  <c r="T248"/>
  <c r="R248"/>
  <c r="P248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48"/>
  <c i="2" r="J105"/>
  <c r="J37"/>
  <c r="J36"/>
  <c i="1" r="AY55"/>
  <c i="2" r="J35"/>
  <c i="1" r="AX55"/>
  <c i="2" r="BI829"/>
  <c r="BH829"/>
  <c r="BG829"/>
  <c r="BF829"/>
  <c r="T829"/>
  <c r="T828"/>
  <c r="R829"/>
  <c r="R828"/>
  <c r="P829"/>
  <c r="P828"/>
  <c r="BI823"/>
  <c r="BH823"/>
  <c r="BG823"/>
  <c r="BF823"/>
  <c r="T823"/>
  <c r="R823"/>
  <c r="P823"/>
  <c r="BI819"/>
  <c r="BH819"/>
  <c r="BG819"/>
  <c r="BF819"/>
  <c r="T819"/>
  <c r="R819"/>
  <c r="P819"/>
  <c r="BI815"/>
  <c r="BH815"/>
  <c r="BG815"/>
  <c r="BF815"/>
  <c r="T815"/>
  <c r="R815"/>
  <c r="P815"/>
  <c r="BI811"/>
  <c r="BH811"/>
  <c r="BG811"/>
  <c r="BF811"/>
  <c r="T811"/>
  <c r="R811"/>
  <c r="P811"/>
  <c r="BI801"/>
  <c r="BH801"/>
  <c r="BG801"/>
  <c r="BF801"/>
  <c r="T801"/>
  <c r="R801"/>
  <c r="P801"/>
  <c r="BI799"/>
  <c r="BH799"/>
  <c r="BG799"/>
  <c r="BF799"/>
  <c r="T799"/>
  <c r="R799"/>
  <c r="P799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7"/>
  <c r="BH787"/>
  <c r="BG787"/>
  <c r="BF787"/>
  <c r="T787"/>
  <c r="R787"/>
  <c r="P787"/>
  <c r="BI784"/>
  <c r="BH784"/>
  <c r="BG784"/>
  <c r="BF784"/>
  <c r="T784"/>
  <c r="R784"/>
  <c r="P784"/>
  <c r="BI781"/>
  <c r="BH781"/>
  <c r="BG781"/>
  <c r="BF781"/>
  <c r="T781"/>
  <c r="R781"/>
  <c r="P781"/>
  <c r="BI780"/>
  <c r="BH780"/>
  <c r="BG780"/>
  <c r="BF780"/>
  <c r="T780"/>
  <c r="R780"/>
  <c r="P780"/>
  <c r="BI777"/>
  <c r="BH777"/>
  <c r="BG777"/>
  <c r="BF777"/>
  <c r="T777"/>
  <c r="R777"/>
  <c r="P777"/>
  <c r="BI771"/>
  <c r="BH771"/>
  <c r="BG771"/>
  <c r="BF771"/>
  <c r="T771"/>
  <c r="R771"/>
  <c r="P771"/>
  <c r="BI760"/>
  <c r="BH760"/>
  <c r="BG760"/>
  <c r="BF760"/>
  <c r="T760"/>
  <c r="R760"/>
  <c r="P760"/>
  <c r="BI733"/>
  <c r="BH733"/>
  <c r="BG733"/>
  <c r="BF733"/>
  <c r="T733"/>
  <c r="R733"/>
  <c r="P733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7"/>
  <c r="BH727"/>
  <c r="BG727"/>
  <c r="BF727"/>
  <c r="T727"/>
  <c r="R727"/>
  <c r="P727"/>
  <c r="BI723"/>
  <c r="BH723"/>
  <c r="BG723"/>
  <c r="BF723"/>
  <c r="T723"/>
  <c r="R723"/>
  <c r="P723"/>
  <c r="BI717"/>
  <c r="BH717"/>
  <c r="BG717"/>
  <c r="BF717"/>
  <c r="T717"/>
  <c r="R717"/>
  <c r="P717"/>
  <c r="BI711"/>
  <c r="BH711"/>
  <c r="BG711"/>
  <c r="BF711"/>
  <c r="T711"/>
  <c r="R711"/>
  <c r="P711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1"/>
  <c r="BH701"/>
  <c r="BG701"/>
  <c r="BF701"/>
  <c r="T701"/>
  <c r="R701"/>
  <c r="P701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3"/>
  <c r="BH693"/>
  <c r="BG693"/>
  <c r="BF693"/>
  <c r="T693"/>
  <c r="R693"/>
  <c r="P693"/>
  <c r="BI690"/>
  <c r="BH690"/>
  <c r="BG690"/>
  <c r="BF690"/>
  <c r="T690"/>
  <c r="R690"/>
  <c r="P690"/>
  <c r="BI686"/>
  <c r="BH686"/>
  <c r="BG686"/>
  <c r="BF686"/>
  <c r="T686"/>
  <c r="R686"/>
  <c r="P686"/>
  <c r="BI683"/>
  <c r="BH683"/>
  <c r="BG683"/>
  <c r="BF683"/>
  <c r="T683"/>
  <c r="R683"/>
  <c r="P683"/>
  <c r="BI679"/>
  <c r="BH679"/>
  <c r="BG679"/>
  <c r="BF679"/>
  <c r="T679"/>
  <c r="R679"/>
  <c r="P679"/>
  <c r="BI671"/>
  <c r="BH671"/>
  <c r="BG671"/>
  <c r="BF671"/>
  <c r="T671"/>
  <c r="R671"/>
  <c r="P671"/>
  <c r="BI644"/>
  <c r="BH644"/>
  <c r="BG644"/>
  <c r="BF644"/>
  <c r="T644"/>
  <c r="R644"/>
  <c r="P644"/>
  <c r="BI641"/>
  <c r="BH641"/>
  <c r="BG641"/>
  <c r="BF641"/>
  <c r="T641"/>
  <c r="R641"/>
  <c r="P641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1"/>
  <c r="BH611"/>
  <c r="BG611"/>
  <c r="BF611"/>
  <c r="T611"/>
  <c r="R611"/>
  <c r="P611"/>
  <c r="BI610"/>
  <c r="BH610"/>
  <c r="BG610"/>
  <c r="BF610"/>
  <c r="T610"/>
  <c r="R610"/>
  <c r="P610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2"/>
  <c r="BH602"/>
  <c r="BG602"/>
  <c r="BF602"/>
  <c r="T602"/>
  <c r="R602"/>
  <c r="P602"/>
  <c r="BI601"/>
  <c r="BH601"/>
  <c r="BG601"/>
  <c r="BF601"/>
  <c r="T601"/>
  <c r="R601"/>
  <c r="P601"/>
  <c r="BI597"/>
  <c r="BH597"/>
  <c r="BG597"/>
  <c r="BF597"/>
  <c r="T597"/>
  <c r="R597"/>
  <c r="P597"/>
  <c r="BI595"/>
  <c r="BH595"/>
  <c r="BG595"/>
  <c r="BF595"/>
  <c r="T595"/>
  <c r="R595"/>
  <c r="P595"/>
  <c r="BI587"/>
  <c r="BH587"/>
  <c r="BG587"/>
  <c r="BF587"/>
  <c r="T587"/>
  <c r="R587"/>
  <c r="P587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2"/>
  <c r="BH572"/>
  <c r="BG572"/>
  <c r="BF572"/>
  <c r="T572"/>
  <c r="R572"/>
  <c r="P572"/>
  <c r="BI568"/>
  <c r="BH568"/>
  <c r="BG568"/>
  <c r="BF568"/>
  <c r="T568"/>
  <c r="R568"/>
  <c r="P568"/>
  <c r="BI565"/>
  <c r="BH565"/>
  <c r="BG565"/>
  <c r="BF565"/>
  <c r="T565"/>
  <c r="R565"/>
  <c r="P565"/>
  <c r="BI562"/>
  <c r="BH562"/>
  <c r="BG562"/>
  <c r="BF562"/>
  <c r="T562"/>
  <c r="R562"/>
  <c r="P562"/>
  <c r="BI558"/>
  <c r="BH558"/>
  <c r="BG558"/>
  <c r="BF558"/>
  <c r="T558"/>
  <c r="R558"/>
  <c r="P558"/>
  <c r="BI555"/>
  <c r="BH555"/>
  <c r="BG555"/>
  <c r="BF555"/>
  <c r="T555"/>
  <c r="R555"/>
  <c r="P555"/>
  <c r="BI551"/>
  <c r="BH551"/>
  <c r="BG551"/>
  <c r="BF551"/>
  <c r="T551"/>
  <c r="R551"/>
  <c r="P551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0"/>
  <c r="BH530"/>
  <c r="BG530"/>
  <c r="BF530"/>
  <c r="T530"/>
  <c r="R530"/>
  <c r="P530"/>
  <c r="BI526"/>
  <c r="BH526"/>
  <c r="BG526"/>
  <c r="BF526"/>
  <c r="T526"/>
  <c r="R526"/>
  <c r="P526"/>
  <c r="BI520"/>
  <c r="BH520"/>
  <c r="BG520"/>
  <c r="BF520"/>
  <c r="T520"/>
  <c r="R520"/>
  <c r="P520"/>
  <c r="BI518"/>
  <c r="BH518"/>
  <c r="BG518"/>
  <c r="BF518"/>
  <c r="T518"/>
  <c r="R518"/>
  <c r="P518"/>
  <c r="BI515"/>
  <c r="BH515"/>
  <c r="BG515"/>
  <c r="BF515"/>
  <c r="T515"/>
  <c r="R515"/>
  <c r="P515"/>
  <c r="BI514"/>
  <c r="BH514"/>
  <c r="BG514"/>
  <c r="BF514"/>
  <c r="T514"/>
  <c r="R514"/>
  <c r="P514"/>
  <c r="BI512"/>
  <c r="BH512"/>
  <c r="BG512"/>
  <c r="BF512"/>
  <c r="T512"/>
  <c r="R512"/>
  <c r="P512"/>
  <c r="BI508"/>
  <c r="BH508"/>
  <c r="BG508"/>
  <c r="BF508"/>
  <c r="T508"/>
  <c r="R508"/>
  <c r="P508"/>
  <c r="BI506"/>
  <c r="BH506"/>
  <c r="BG506"/>
  <c r="BF506"/>
  <c r="T506"/>
  <c r="R506"/>
  <c r="P506"/>
  <c r="BI493"/>
  <c r="BH493"/>
  <c r="BG493"/>
  <c r="BF493"/>
  <c r="T493"/>
  <c r="R493"/>
  <c r="P493"/>
  <c r="BI491"/>
  <c r="BH491"/>
  <c r="BG491"/>
  <c r="BF491"/>
  <c r="T491"/>
  <c r="R491"/>
  <c r="P491"/>
  <c r="BI490"/>
  <c r="BH490"/>
  <c r="BG490"/>
  <c r="BF490"/>
  <c r="T490"/>
  <c r="R490"/>
  <c r="P490"/>
  <c r="BI488"/>
  <c r="BH488"/>
  <c r="BG488"/>
  <c r="BF488"/>
  <c r="T488"/>
  <c r="R488"/>
  <c r="P488"/>
  <c r="BI482"/>
  <c r="BH482"/>
  <c r="BG482"/>
  <c r="BF482"/>
  <c r="T482"/>
  <c r="R482"/>
  <c r="P482"/>
  <c r="BI480"/>
  <c r="BH480"/>
  <c r="BG480"/>
  <c r="BF480"/>
  <c r="T480"/>
  <c r="R480"/>
  <c r="P480"/>
  <c r="BI477"/>
  <c r="BH477"/>
  <c r="BG477"/>
  <c r="BF477"/>
  <c r="T477"/>
  <c r="R477"/>
  <c r="P477"/>
  <c r="BI476"/>
  <c r="BH476"/>
  <c r="BG476"/>
  <c r="BF476"/>
  <c r="T476"/>
  <c r="R476"/>
  <c r="P476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69"/>
  <c r="BH469"/>
  <c r="BG469"/>
  <c r="BF469"/>
  <c r="T469"/>
  <c r="T468"/>
  <c r="R469"/>
  <c r="R468"/>
  <c r="P469"/>
  <c r="P468"/>
  <c r="BI465"/>
  <c r="BH465"/>
  <c r="BG465"/>
  <c r="BF465"/>
  <c r="T465"/>
  <c r="R465"/>
  <c r="P465"/>
  <c r="BI455"/>
  <c r="BH455"/>
  <c r="BG455"/>
  <c r="BF455"/>
  <c r="T455"/>
  <c r="R455"/>
  <c r="P455"/>
  <c r="BI447"/>
  <c r="BH447"/>
  <c r="BG447"/>
  <c r="BF447"/>
  <c r="T447"/>
  <c r="R447"/>
  <c r="P447"/>
  <c r="BI446"/>
  <c r="BH446"/>
  <c r="BG446"/>
  <c r="BF446"/>
  <c r="T446"/>
  <c r="R446"/>
  <c r="P446"/>
  <c r="BI441"/>
  <c r="BH441"/>
  <c r="BG441"/>
  <c r="BF441"/>
  <c r="T441"/>
  <c r="R441"/>
  <c r="P441"/>
  <c r="BI438"/>
  <c r="BH438"/>
  <c r="BG438"/>
  <c r="BF438"/>
  <c r="T438"/>
  <c r="R438"/>
  <c r="P438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4"/>
  <c r="BH424"/>
  <c r="BG424"/>
  <c r="BF424"/>
  <c r="T424"/>
  <c r="R424"/>
  <c r="P424"/>
  <c r="BI421"/>
  <c r="BH421"/>
  <c r="BG421"/>
  <c r="BF421"/>
  <c r="T421"/>
  <c r="R421"/>
  <c r="P421"/>
  <c r="BI417"/>
  <c r="BH417"/>
  <c r="BG417"/>
  <c r="BF417"/>
  <c r="T417"/>
  <c r="R417"/>
  <c r="P417"/>
  <c r="BI416"/>
  <c r="BH416"/>
  <c r="BG416"/>
  <c r="BF416"/>
  <c r="T416"/>
  <c r="R416"/>
  <c r="P416"/>
  <c r="BI412"/>
  <c r="BH412"/>
  <c r="BG412"/>
  <c r="BF412"/>
  <c r="T412"/>
  <c r="R412"/>
  <c r="P412"/>
  <c r="BI400"/>
  <c r="BH400"/>
  <c r="BG400"/>
  <c r="BF400"/>
  <c r="T400"/>
  <c r="R400"/>
  <c r="P400"/>
  <c r="BI383"/>
  <c r="BH383"/>
  <c r="BG383"/>
  <c r="BF383"/>
  <c r="T383"/>
  <c r="R383"/>
  <c r="P383"/>
  <c r="BI377"/>
  <c r="BH377"/>
  <c r="BG377"/>
  <c r="BF377"/>
  <c r="T377"/>
  <c r="R377"/>
  <c r="P377"/>
  <c r="BI373"/>
  <c r="BH373"/>
  <c r="BG373"/>
  <c r="BF373"/>
  <c r="T373"/>
  <c r="R373"/>
  <c r="P373"/>
  <c r="BI361"/>
  <c r="BH361"/>
  <c r="BG361"/>
  <c r="BF361"/>
  <c r="T361"/>
  <c r="R361"/>
  <c r="P361"/>
  <c r="BI359"/>
  <c r="BH359"/>
  <c r="BG359"/>
  <c r="BF359"/>
  <c r="T359"/>
  <c r="T358"/>
  <c r="R359"/>
  <c r="R358"/>
  <c r="P359"/>
  <c r="P358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61"/>
  <c r="BH261"/>
  <c r="BG261"/>
  <c r="BF261"/>
  <c r="T261"/>
  <c r="R261"/>
  <c r="P261"/>
  <c r="BI257"/>
  <c r="BH257"/>
  <c r="BG257"/>
  <c r="BF257"/>
  <c r="T257"/>
  <c r="R257"/>
  <c r="P257"/>
  <c r="BI256"/>
  <c r="BH256"/>
  <c r="BG256"/>
  <c r="BF256"/>
  <c r="T256"/>
  <c r="R256"/>
  <c r="P256"/>
  <c r="BI248"/>
  <c r="BH248"/>
  <c r="BG248"/>
  <c r="BF248"/>
  <c r="T248"/>
  <c r="R248"/>
  <c r="P248"/>
  <c r="BI243"/>
  <c r="BH243"/>
  <c r="BG243"/>
  <c r="BF243"/>
  <c r="T243"/>
  <c r="R243"/>
  <c r="P243"/>
  <c r="BI242"/>
  <c r="BH242"/>
  <c r="BG242"/>
  <c r="BF242"/>
  <c r="T242"/>
  <c r="R242"/>
  <c r="P242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1"/>
  <c r="BH201"/>
  <c r="BG201"/>
  <c r="BF201"/>
  <c r="T201"/>
  <c r="R201"/>
  <c r="P201"/>
  <c r="BI188"/>
  <c r="BH188"/>
  <c r="BG188"/>
  <c r="BF188"/>
  <c r="T188"/>
  <c r="R188"/>
  <c r="P188"/>
  <c r="BI178"/>
  <c r="BH178"/>
  <c r="BG178"/>
  <c r="BF178"/>
  <c r="T178"/>
  <c r="R178"/>
  <c r="P178"/>
  <c r="BI172"/>
  <c r="BH172"/>
  <c r="BG172"/>
  <c r="BF172"/>
  <c r="T172"/>
  <c r="R172"/>
  <c r="P172"/>
  <c r="BI168"/>
  <c r="BH168"/>
  <c r="BG168"/>
  <c r="BF168"/>
  <c r="T168"/>
  <c r="R168"/>
  <c r="P168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J60"/>
  <c r="J101"/>
  <c r="J100"/>
  <c r="F98"/>
  <c r="E96"/>
  <c r="J55"/>
  <c r="J54"/>
  <c r="F52"/>
  <c r="E50"/>
  <c r="J18"/>
  <c r="E18"/>
  <c r="F55"/>
  <c r="J17"/>
  <c r="J15"/>
  <c r="E15"/>
  <c r="F100"/>
  <c r="J14"/>
  <c r="J12"/>
  <c r="J98"/>
  <c r="E7"/>
  <c r="E94"/>
  <c i="1" r="L50"/>
  <c r="AM50"/>
  <c r="AM49"/>
  <c r="L49"/>
  <c r="AM47"/>
  <c r="L47"/>
  <c r="L45"/>
  <c r="L44"/>
  <c i="5" r="BK137"/>
  <c r="J96"/>
  <c r="BK129"/>
  <c r="J113"/>
  <c r="BK99"/>
  <c r="J98"/>
  <c i="6" r="BK145"/>
  <c r="J105"/>
  <c r="BK163"/>
  <c r="BK118"/>
  <c r="J180"/>
  <c r="BK149"/>
  <c r="J174"/>
  <c r="J128"/>
  <c i="7" r="BK95"/>
  <c r="BK85"/>
  <c i="2" r="BK780"/>
  <c r="BK727"/>
  <c r="J697"/>
  <c r="J628"/>
  <c r="BK607"/>
  <c r="BK579"/>
  <c r="J550"/>
  <c r="BK533"/>
  <c r="BK471"/>
  <c r="J421"/>
  <c r="J355"/>
  <c r="BK333"/>
  <c r="J261"/>
  <c r="J214"/>
  <c r="J123"/>
  <c r="BK811"/>
  <c r="BK790"/>
  <c r="BK733"/>
  <c r="BK701"/>
  <c r="BK628"/>
  <c r="J610"/>
  <c r="BK572"/>
  <c r="J547"/>
  <c r="BK526"/>
  <c r="J490"/>
  <c r="J438"/>
  <c r="BK359"/>
  <c r="BK301"/>
  <c r="BK208"/>
  <c r="J146"/>
  <c r="BK717"/>
  <c r="J679"/>
  <c r="J606"/>
  <c r="J572"/>
  <c r="J534"/>
  <c r="BK508"/>
  <c r="BK438"/>
  <c r="BK377"/>
  <c r="J340"/>
  <c r="J292"/>
  <c r="BK227"/>
  <c r="J136"/>
  <c i="3" r="J238"/>
  <c r="J226"/>
  <c r="BK218"/>
  <c r="J209"/>
  <c r="J189"/>
  <c r="BK168"/>
  <c r="J159"/>
  <c r="J106"/>
  <c r="J302"/>
  <c r="BK291"/>
  <c r="BK248"/>
  <c r="BK223"/>
  <c r="BK201"/>
  <c r="J195"/>
  <c r="BK181"/>
  <c r="J170"/>
  <c r="J155"/>
  <c r="J133"/>
  <c r="BK302"/>
  <c r="BK290"/>
  <c r="BK234"/>
  <c r="J211"/>
  <c r="BK199"/>
  <c r="J179"/>
  <c r="J171"/>
  <c r="BK162"/>
  <c r="BK147"/>
  <c r="BK115"/>
  <c r="J310"/>
  <c r="BK297"/>
  <c r="BK274"/>
  <c r="BK232"/>
  <c r="BK192"/>
  <c r="BK166"/>
  <c r="BK154"/>
  <c r="BK142"/>
  <c r="BK109"/>
  <c r="BK102"/>
  <c i="4" r="BK162"/>
  <c r="J134"/>
  <c r="BK106"/>
  <c r="BK156"/>
  <c r="BK146"/>
  <c r="J128"/>
  <c r="BK115"/>
  <c r="J91"/>
  <c r="BK144"/>
  <c r="J123"/>
  <c r="J116"/>
  <c r="J173"/>
  <c r="J155"/>
  <c r="J125"/>
  <c r="J115"/>
  <c i="5" r="BK142"/>
  <c r="J133"/>
  <c r="BK114"/>
  <c r="BK106"/>
  <c r="J87"/>
  <c r="BK138"/>
  <c r="BK125"/>
  <c r="BK131"/>
  <c r="J121"/>
  <c r="BK98"/>
  <c r="J105"/>
  <c i="6" r="BK155"/>
  <c r="J130"/>
  <c r="BK101"/>
  <c r="BK136"/>
  <c r="BK103"/>
  <c r="J138"/>
  <c r="BK175"/>
  <c r="J132"/>
  <c i="7" r="BK91"/>
  <c i="2" r="BK777"/>
  <c r="J730"/>
  <c r="J693"/>
  <c r="J625"/>
  <c r="BK595"/>
  <c r="J562"/>
  <c r="BK543"/>
  <c r="J530"/>
  <c r="J476"/>
  <c r="BK455"/>
  <c r="BK416"/>
  <c r="BK348"/>
  <c r="J316"/>
  <c r="BK257"/>
  <c r="BK218"/>
  <c r="BK115"/>
  <c r="J823"/>
  <c r="J801"/>
  <c r="BK781"/>
  <c r="J729"/>
  <c r="J690"/>
  <c r="BK602"/>
  <c r="BK582"/>
  <c r="BK550"/>
  <c r="J539"/>
  <c r="BK506"/>
  <c r="J471"/>
  <c r="BK428"/>
  <c r="BK330"/>
  <c r="BK316"/>
  <c r="J234"/>
  <c r="J158"/>
  <c r="J115"/>
  <c r="J705"/>
  <c r="J622"/>
  <c r="BK568"/>
  <c r="J536"/>
  <c r="BK472"/>
  <c r="BK421"/>
  <c r="J348"/>
  <c r="J297"/>
  <c r="J231"/>
  <c r="BK178"/>
  <c i="3" r="BK295"/>
  <c r="J255"/>
  <c r="BK224"/>
  <c r="J213"/>
  <c r="J185"/>
  <c r="BK171"/>
  <c r="BK155"/>
  <c r="J116"/>
  <c r="BK296"/>
  <c r="J290"/>
  <c r="J274"/>
  <c r="J231"/>
  <c r="J215"/>
  <c r="J197"/>
  <c r="J184"/>
  <c r="J172"/>
  <c r="BK157"/>
  <c r="BK119"/>
  <c r="J303"/>
  <c r="J289"/>
  <c r="BK235"/>
  <c r="J228"/>
  <c r="BK212"/>
  <c r="BK197"/>
  <c r="BK170"/>
  <c r="J102"/>
  <c r="BK309"/>
  <c r="J294"/>
  <c r="J233"/>
  <c r="BK221"/>
  <c r="J198"/>
  <c r="BK174"/>
  <c r="J147"/>
  <c r="BK121"/>
  <c i="4" r="J171"/>
  <c r="J137"/>
  <c r="BK125"/>
  <c r="BK108"/>
  <c r="J145"/>
  <c r="J132"/>
  <c r="BK116"/>
  <c r="BK103"/>
  <c r="J150"/>
  <c r="BK135"/>
  <c r="BK114"/>
  <c r="J94"/>
  <c r="BK171"/>
  <c r="J154"/>
  <c r="BK123"/>
  <c r="J93"/>
  <c i="5" r="BK120"/>
  <c r="BK113"/>
  <c r="BK96"/>
  <c r="BK141"/>
  <c r="J122"/>
  <c r="J99"/>
  <c r="BK144"/>
  <c r="J115"/>
  <c r="J94"/>
  <c r="BK88"/>
  <c i="6" r="J126"/>
  <c r="J103"/>
  <c r="BK161"/>
  <c r="BK93"/>
  <c r="J167"/>
  <c r="J114"/>
  <c r="J163"/>
  <c r="BK126"/>
  <c i="7" r="BK93"/>
  <c r="BK90"/>
  <c i="5" r="BK126"/>
  <c r="J114"/>
  <c r="J140"/>
  <c r="BK123"/>
  <c r="J106"/>
  <c r="BK95"/>
  <c i="6" r="J171"/>
  <c r="J134"/>
  <c r="J178"/>
  <c r="BK153"/>
  <c r="J91"/>
  <c r="BK166"/>
  <c r="J116"/>
  <c r="BK169"/>
  <c r="J118"/>
  <c i="7" r="J93"/>
  <c r="J90"/>
  <c i="2" r="J784"/>
  <c r="BK729"/>
  <c r="J701"/>
  <c r="J671"/>
  <c r="BK611"/>
  <c r="J601"/>
  <c r="BK565"/>
  <c r="BK544"/>
  <c r="J520"/>
  <c r="J482"/>
  <c r="BK465"/>
  <c r="J412"/>
  <c r="J346"/>
  <c r="BK326"/>
  <c r="BK292"/>
  <c r="BK220"/>
  <c r="BK158"/>
  <c r="BK823"/>
  <c r="BK801"/>
  <c r="BK784"/>
  <c r="BK730"/>
  <c r="J686"/>
  <c r="BK619"/>
  <c r="BK601"/>
  <c r="J565"/>
  <c r="BK542"/>
  <c r="J515"/>
  <c r="BK482"/>
  <c r="BK447"/>
  <c r="BK383"/>
  <c r="J333"/>
  <c r="J289"/>
  <c r="J178"/>
  <c r="BK127"/>
  <c r="J704"/>
  <c r="BK615"/>
  <c r="BK578"/>
  <c r="BK540"/>
  <c r="BK515"/>
  <c r="BK476"/>
  <c r="J417"/>
  <c r="J359"/>
  <c r="BK312"/>
  <c r="J218"/>
  <c r="J127"/>
  <c i="3" r="J236"/>
  <c r="BK230"/>
  <c r="J223"/>
  <c r="J214"/>
  <c r="BK196"/>
  <c r="BK180"/>
  <c r="J164"/>
  <c r="BK133"/>
  <c r="J119"/>
  <c r="BK95"/>
  <c r="J297"/>
  <c r="J237"/>
  <c r="J221"/>
  <c r="BK189"/>
  <c r="J180"/>
  <c r="J173"/>
  <c r="J158"/>
  <c r="J140"/>
  <c r="J309"/>
  <c r="J296"/>
  <c r="J265"/>
  <c r="J229"/>
  <c r="BK209"/>
  <c r="J192"/>
  <c r="J150"/>
  <c r="BK145"/>
  <c r="BK104"/>
  <c r="J306"/>
  <c r="BK226"/>
  <c r="J218"/>
  <c r="J196"/>
  <c r="J169"/>
  <c r="BK140"/>
  <c r="J129"/>
  <c r="BK106"/>
  <c r="J95"/>
  <c i="4" r="BK149"/>
  <c r="J126"/>
  <c r="BK102"/>
  <c r="J136"/>
  <c r="BK131"/>
  <c r="J121"/>
  <c r="BK101"/>
  <c r="BK151"/>
  <c r="BK132"/>
  <c r="J106"/>
  <c r="BK93"/>
  <c r="J158"/>
  <c r="BK147"/>
  <c r="J118"/>
  <c r="BK94"/>
  <c i="5" r="BK134"/>
  <c r="BK122"/>
  <c r="BK117"/>
  <c r="BK103"/>
  <c r="J134"/>
  <c r="J128"/>
  <c r="J93"/>
  <c r="BK111"/>
  <c r="BK104"/>
  <c r="J88"/>
  <c r="J86"/>
  <c i="6" r="J120"/>
  <c r="J176"/>
  <c r="BK95"/>
  <c r="J179"/>
  <c r="BK165"/>
  <c r="J111"/>
  <c r="J161"/>
  <c r="J112"/>
  <c i="2" r="BK787"/>
  <c r="J711"/>
  <c r="BK698"/>
  <c r="BK679"/>
  <c r="J613"/>
  <c r="J602"/>
  <c r="BK576"/>
  <c r="BK514"/>
  <c r="BK490"/>
  <c r="J472"/>
  <c r="J434"/>
  <c r="J377"/>
  <c r="J330"/>
  <c r="BK188"/>
  <c r="J154"/>
  <c r="J819"/>
  <c r="J799"/>
  <c r="J777"/>
  <c r="J723"/>
  <c r="BK683"/>
  <c r="BK613"/>
  <c r="BK577"/>
  <c r="J555"/>
  <c r="BK518"/>
  <c r="J488"/>
  <c r="BK441"/>
  <c r="J351"/>
  <c r="J326"/>
  <c r="J243"/>
  <c r="J172"/>
  <c r="BK123"/>
  <c r="BK697"/>
  <c r="J595"/>
  <c r="J576"/>
  <c r="J526"/>
  <c r="J480"/>
  <c r="J424"/>
  <c r="BK355"/>
  <c r="BK305"/>
  <c r="BK214"/>
  <c r="BK107"/>
  <c i="3" r="J292"/>
  <c r="J248"/>
  <c r="BK229"/>
  <c r="BK215"/>
  <c r="J199"/>
  <c r="J183"/>
  <c r="BK165"/>
  <c r="BK150"/>
  <c r="J121"/>
  <c r="J94"/>
  <c r="BK292"/>
  <c r="BK236"/>
  <c r="BK222"/>
  <c r="J200"/>
  <c r="J188"/>
  <c r="J174"/>
  <c r="BK160"/>
  <c r="J141"/>
  <c r="J127"/>
  <c r="J115"/>
  <c r="J301"/>
  <c r="J288"/>
  <c r="BK217"/>
  <c r="J205"/>
  <c r="BK191"/>
  <c r="BK177"/>
  <c r="BK152"/>
  <c r="BK146"/>
  <c r="J134"/>
  <c r="BK311"/>
  <c r="J298"/>
  <c r="BK267"/>
  <c r="J227"/>
  <c r="J187"/>
  <c r="BK158"/>
  <c r="BK151"/>
  <c r="J139"/>
  <c r="J104"/>
  <c i="4" r="J159"/>
  <c r="J105"/>
  <c r="BK157"/>
  <c r="BK137"/>
  <c r="BK126"/>
  <c r="J114"/>
  <c r="BK154"/>
  <c r="BK121"/>
  <c r="J117"/>
  <c r="J103"/>
  <c r="BK159"/>
  <c r="BK150"/>
  <c r="J129"/>
  <c r="BK112"/>
  <c i="5" r="J136"/>
  <c r="BK127"/>
  <c r="BK118"/>
  <c r="BK105"/>
  <c r="BK93"/>
  <c r="J143"/>
  <c r="BK130"/>
  <c r="J127"/>
  <c r="J110"/>
  <c r="J103"/>
  <c r="BK107"/>
  <c i="6" r="J142"/>
  <c r="J107"/>
  <c r="BK97"/>
  <c r="BK86"/>
  <c r="BK157"/>
  <c r="BK176"/>
  <c r="BK140"/>
  <c r="BK88"/>
  <c i="7" r="BK89"/>
  <c i="5" r="J131"/>
  <c r="BK100"/>
  <c r="BK136"/>
  <c r="BK109"/>
  <c r="BK112"/>
  <c r="BK87"/>
  <c i="6" r="J136"/>
  <c r="BK114"/>
  <c r="J175"/>
  <c r="BK134"/>
  <c r="J97"/>
  <c r="BK159"/>
  <c r="BK109"/>
  <c r="J159"/>
  <c r="J109"/>
  <c i="7" r="J88"/>
  <c i="2" r="J792"/>
  <c r="BK771"/>
  <c r="BK704"/>
  <c r="J683"/>
  <c r="BK614"/>
  <c r="J587"/>
  <c r="J558"/>
  <c r="BK539"/>
  <c r="BK512"/>
  <c r="J477"/>
  <c r="J447"/>
  <c r="J400"/>
  <c r="J342"/>
  <c r="J305"/>
  <c r="BK234"/>
  <c r="BK172"/>
  <c r="BK829"/>
  <c r="BK815"/>
  <c r="BK792"/>
  <c r="J780"/>
  <c r="J727"/>
  <c r="BK693"/>
  <c r="J614"/>
  <c r="BK585"/>
  <c r="BK551"/>
  <c r="J535"/>
  <c r="J493"/>
  <c r="BK469"/>
  <c r="BK424"/>
  <c r="J320"/>
  <c r="J248"/>
  <c r="J168"/>
  <c r="J119"/>
  <c r="BK696"/>
  <c r="J611"/>
  <c r="BK587"/>
  <c r="J542"/>
  <c r="BK520"/>
  <c r="J465"/>
  <c r="BK400"/>
  <c r="BK346"/>
  <c r="J257"/>
  <c r="J201"/>
  <c i="1" r="AS54"/>
  <c i="3" r="BK203"/>
  <c r="BK184"/>
  <c r="BK173"/>
  <c r="J154"/>
  <c r="J125"/>
  <c r="J308"/>
  <c r="BK293"/>
  <c r="J272"/>
  <c r="BK227"/>
  <c r="BK214"/>
  <c r="J193"/>
  <c r="BK178"/>
  <c r="J167"/>
  <c r="J146"/>
  <c r="BK125"/>
  <c r="J305"/>
  <c r="J295"/>
  <c r="BK255"/>
  <c r="BK216"/>
  <c r="J202"/>
  <c r="BK183"/>
  <c r="J149"/>
  <c r="BK136"/>
  <c r="J311"/>
  <c r="J291"/>
  <c r="BK265"/>
  <c r="BK228"/>
  <c r="BK200"/>
  <c r="J186"/>
  <c r="J157"/>
  <c r="J148"/>
  <c r="BK114"/>
  <c i="4" r="BK173"/>
  <c r="BK145"/>
  <c r="J122"/>
  <c r="BK160"/>
  <c r="J149"/>
  <c r="J124"/>
  <c r="J112"/>
  <c r="J156"/>
  <c r="BK148"/>
  <c r="BK128"/>
  <c r="BK118"/>
  <c r="BK181"/>
  <c r="BK170"/>
  <c r="J151"/>
  <c r="BK120"/>
  <c r="BK111"/>
  <c i="5" r="J137"/>
  <c r="J126"/>
  <c r="J112"/>
  <c r="BK110"/>
  <c r="J144"/>
  <c r="J132"/>
  <c r="J97"/>
  <c r="J125"/>
  <c r="BK101"/>
  <c r="J109"/>
  <c i="6" r="BK167"/>
  <c r="BK138"/>
  <c r="BK179"/>
  <c r="J151"/>
  <c r="J169"/>
  <c r="J155"/>
  <c r="J95"/>
  <c r="J153"/>
  <c r="J86"/>
  <c i="2" r="J781"/>
  <c r="J731"/>
  <c r="J696"/>
  <c r="J644"/>
  <c r="BK610"/>
  <c r="J582"/>
  <c r="BK555"/>
  <c r="BK536"/>
  <c r="BK480"/>
  <c r="J469"/>
  <c r="BK417"/>
  <c r="J361"/>
  <c r="BK297"/>
  <c r="BK248"/>
  <c r="BK136"/>
  <c r="J829"/>
  <c r="J811"/>
  <c r="J787"/>
  <c r="J760"/>
  <c r="J703"/>
  <c r="J641"/>
  <c r="J597"/>
  <c r="BK562"/>
  <c r="BK541"/>
  <c r="J512"/>
  <c r="BK477"/>
  <c r="BK434"/>
  <c r="BK340"/>
  <c r="J256"/>
  <c r="J188"/>
  <c r="J132"/>
  <c r="J107"/>
  <c r="BK690"/>
  <c r="BK605"/>
  <c r="J585"/>
  <c r="J544"/>
  <c r="J514"/>
  <c r="BK446"/>
  <c r="J416"/>
  <c r="BK342"/>
  <c r="BK243"/>
  <c r="J220"/>
  <c r="BK119"/>
  <c i="3" r="BK294"/>
  <c r="BK281"/>
  <c r="J234"/>
  <c r="BK219"/>
  <c r="BK205"/>
  <c r="J178"/>
  <c r="BK161"/>
  <c r="BK127"/>
  <c r="BK97"/>
  <c r="BK301"/>
  <c r="BK238"/>
  <c r="J220"/>
  <c r="J194"/>
  <c r="J177"/>
  <c r="J165"/>
  <c r="J145"/>
  <c r="BK308"/>
  <c r="BK298"/>
  <c r="J267"/>
  <c r="J230"/>
  <c r="BK210"/>
  <c r="J201"/>
  <c r="J181"/>
  <c r="J160"/>
  <c r="J151"/>
  <c r="BK139"/>
  <c r="BK310"/>
  <c r="BK305"/>
  <c r="J204"/>
  <c r="J191"/>
  <c r="BK164"/>
  <c r="BK153"/>
  <c r="BK141"/>
  <c r="J132"/>
  <c r="J97"/>
  <c i="4" r="J133"/>
  <c r="J113"/>
  <c r="J101"/>
  <c r="J148"/>
  <c r="BK134"/>
  <c r="BK130"/>
  <c r="BK97"/>
  <c r="BK152"/>
  <c r="J139"/>
  <c r="BK124"/>
  <c r="J108"/>
  <c r="BK91"/>
  <c r="J157"/>
  <c r="BK117"/>
  <c r="J95"/>
  <c i="5" r="BK143"/>
  <c r="J139"/>
  <c r="J124"/>
  <c r="J116"/>
  <c r="BK86"/>
  <c r="BK133"/>
  <c r="J120"/>
  <c r="J95"/>
  <c r="BK139"/>
  <c r="J130"/>
  <c r="BK124"/>
  <c r="J111"/>
  <c i="6" r="J165"/>
  <c r="J122"/>
  <c r="BK180"/>
  <c r="J140"/>
  <c r="BK105"/>
  <c r="BK147"/>
  <c r="BK107"/>
  <c r="J157"/>
  <c r="J101"/>
  <c i="7" r="J95"/>
  <c r="J89"/>
  <c i="5" r="BK121"/>
  <c r="J117"/>
  <c r="BK92"/>
  <c r="BK132"/>
  <c r="J119"/>
  <c r="J102"/>
  <c r="BK102"/>
  <c i="6" r="BK151"/>
  <c r="BK124"/>
  <c r="J99"/>
  <c r="J145"/>
  <c r="BK99"/>
  <c r="J172"/>
  <c r="BK130"/>
  <c r="J93"/>
  <c r="BK142"/>
  <c r="BK91"/>
  <c i="7" r="BK88"/>
  <c i="2" r="J790"/>
  <c r="J733"/>
  <c r="J717"/>
  <c r="BK686"/>
  <c r="BK622"/>
  <c r="J605"/>
  <c r="J577"/>
  <c r="BK535"/>
  <c r="J491"/>
  <c r="BK473"/>
  <c r="J441"/>
  <c r="J373"/>
  <c r="BK309"/>
  <c r="BK256"/>
  <c r="BK201"/>
  <c r="BK146"/>
  <c r="BK819"/>
  <c r="BK799"/>
  <c r="J771"/>
  <c r="BK705"/>
  <c r="BK644"/>
  <c r="J579"/>
  <c r="BK558"/>
  <c r="J540"/>
  <c r="J508"/>
  <c r="J473"/>
  <c r="BK431"/>
  <c r="J339"/>
  <c r="J312"/>
  <c r="J242"/>
  <c r="BK154"/>
  <c r="J111"/>
  <c r="BK641"/>
  <c r="BK597"/>
  <c r="J551"/>
  <c r="J533"/>
  <c r="BK488"/>
  <c r="J428"/>
  <c r="BK351"/>
  <c r="J301"/>
  <c r="BK242"/>
  <c r="BK151"/>
  <c r="BK111"/>
  <c i="3" r="BK233"/>
  <c r="BK225"/>
  <c r="J216"/>
  <c r="J212"/>
  <c r="BK194"/>
  <c r="J176"/>
  <c r="J162"/>
  <c r="BK129"/>
  <c r="J111"/>
  <c r="J300"/>
  <c r="J281"/>
  <c r="J232"/>
  <c r="J219"/>
  <c r="BK198"/>
  <c r="BK185"/>
  <c r="BK175"/>
  <c r="J161"/>
  <c r="BK144"/>
  <c r="BK116"/>
  <c r="BK300"/>
  <c r="BK272"/>
  <c r="BK220"/>
  <c r="BK204"/>
  <c r="BK187"/>
  <c r="BK176"/>
  <c r="BK169"/>
  <c r="J153"/>
  <c r="J142"/>
  <c r="BK94"/>
  <c r="BK303"/>
  <c r="J235"/>
  <c r="J222"/>
  <c r="BK211"/>
  <c r="J190"/>
  <c r="BK159"/>
  <c r="J152"/>
  <c r="J136"/>
  <c i="4" r="J170"/>
  <c r="J135"/>
  <c r="J111"/>
  <c r="BK100"/>
  <c r="J144"/>
  <c r="BK133"/>
  <c r="J102"/>
  <c r="J153"/>
  <c r="BK136"/>
  <c r="J120"/>
  <c r="BK113"/>
  <c r="BK95"/>
  <c r="BK153"/>
  <c r="J130"/>
  <c r="J97"/>
  <c i="5" r="BK140"/>
  <c r="BK128"/>
  <c r="J123"/>
  <c r="BK119"/>
  <c r="BK94"/>
  <c r="J142"/>
  <c r="BK116"/>
  <c r="J138"/>
  <c r="J118"/>
  <c r="BK108"/>
  <c r="BK97"/>
  <c i="6" r="J147"/>
  <c r="BK111"/>
  <c r="J166"/>
  <c r="BK122"/>
  <c r="J88"/>
  <c r="J124"/>
  <c r="BK171"/>
  <c r="BK120"/>
  <c i="2" r="BK791"/>
  <c r="BK760"/>
  <c r="BK723"/>
  <c r="BK703"/>
  <c r="J619"/>
  <c r="BK606"/>
  <c r="J578"/>
  <c r="BK547"/>
  <c r="BK534"/>
  <c r="J506"/>
  <c r="J446"/>
  <c r="J383"/>
  <c r="BK339"/>
  <c r="BK289"/>
  <c r="BK231"/>
  <c r="J208"/>
  <c r="BK168"/>
  <c r="J815"/>
  <c r="J791"/>
  <c r="BK731"/>
  <c r="J698"/>
  <c r="BK625"/>
  <c r="J615"/>
  <c r="J568"/>
  <c r="J543"/>
  <c r="BK530"/>
  <c r="BK491"/>
  <c r="J455"/>
  <c r="BK412"/>
  <c r="BK373"/>
  <c r="J309"/>
  <c r="J227"/>
  <c r="J151"/>
  <c r="BK711"/>
  <c r="BK671"/>
  <c r="J607"/>
  <c r="J541"/>
  <c r="J518"/>
  <c r="BK493"/>
  <c r="J431"/>
  <c r="BK361"/>
  <c r="BK320"/>
  <c r="BK261"/>
  <c r="BK132"/>
  <c i="3" r="J307"/>
  <c r="BK289"/>
  <c r="BK237"/>
  <c r="BK231"/>
  <c r="J217"/>
  <c r="J210"/>
  <c r="BK193"/>
  <c r="J175"/>
  <c r="BK156"/>
  <c r="BK132"/>
  <c r="J109"/>
  <c r="BK307"/>
  <c r="BK260"/>
  <c r="J225"/>
  <c r="BK202"/>
  <c r="BK190"/>
  <c r="BK179"/>
  <c r="J168"/>
  <c r="BK149"/>
  <c r="BK134"/>
  <c r="BK306"/>
  <c r="J293"/>
  <c r="J203"/>
  <c r="BK188"/>
  <c r="BK186"/>
  <c r="BK172"/>
  <c r="J166"/>
  <c r="BK148"/>
  <c r="J144"/>
  <c r="J114"/>
  <c r="BK288"/>
  <c r="J260"/>
  <c r="J224"/>
  <c r="BK213"/>
  <c r="BK195"/>
  <c r="BK167"/>
  <c r="J156"/>
  <c r="BK111"/>
  <c i="4" r="J160"/>
  <c r="J146"/>
  <c r="J131"/>
  <c r="J162"/>
  <c r="BK155"/>
  <c r="BK122"/>
  <c r="BK105"/>
  <c r="BK158"/>
  <c r="J147"/>
  <c r="BK129"/>
  <c r="BK119"/>
  <c r="J181"/>
  <c r="J152"/>
  <c r="BK139"/>
  <c r="J119"/>
  <c r="J100"/>
  <c i="5" r="J141"/>
  <c r="J129"/>
  <c r="J108"/>
  <c r="J104"/>
  <c r="J92"/>
  <c r="BK135"/>
  <c r="BK115"/>
  <c r="J135"/>
  <c r="J107"/>
  <c r="J100"/>
  <c r="J101"/>
  <c i="6" r="J149"/>
  <c r="BK112"/>
  <c r="BK174"/>
  <c r="BK132"/>
  <c r="BK178"/>
  <c r="BK128"/>
  <c r="BK172"/>
  <c r="BK116"/>
  <c i="7" r="J85"/>
  <c r="J91"/>
  <c i="2" l="1" r="R110"/>
  <c r="T135"/>
  <c r="BK219"/>
  <c r="J219"/>
  <c r="J64"/>
  <c r="P296"/>
  <c r="P319"/>
  <c r="R341"/>
  <c r="R350"/>
  <c r="P360"/>
  <c r="P470"/>
  <c r="P481"/>
  <c r="P507"/>
  <c r="P513"/>
  <c r="T519"/>
  <c r="T586"/>
  <c r="BK612"/>
  <c r="J612"/>
  <c r="J78"/>
  <c r="BK702"/>
  <c r="J702"/>
  <c r="J79"/>
  <c r="BK728"/>
  <c r="J728"/>
  <c r="J80"/>
  <c r="P732"/>
  <c r="R800"/>
  <c r="BK818"/>
  <c r="J818"/>
  <c r="J83"/>
  <c i="3" r="P93"/>
  <c r="R93"/>
  <c r="P113"/>
  <c r="R113"/>
  <c r="BK118"/>
  <c r="J118"/>
  <c r="J65"/>
  <c r="R118"/>
  <c r="T118"/>
  <c r="P131"/>
  <c r="R131"/>
  <c r="BK138"/>
  <c r="J138"/>
  <c r="J68"/>
  <c r="R138"/>
  <c r="BK163"/>
  <c r="J163"/>
  <c r="J69"/>
  <c r="P163"/>
  <c r="R163"/>
  <c r="T163"/>
  <c r="P182"/>
  <c r="T182"/>
  <c r="P299"/>
  <c r="T299"/>
  <c i="4" r="BK92"/>
  <c r="J92"/>
  <c r="J62"/>
  <c r="T92"/>
  <c r="T89"/>
  <c r="R99"/>
  <c r="T99"/>
  <c r="R110"/>
  <c r="BK127"/>
  <c r="J127"/>
  <c r="J66"/>
  <c r="BK138"/>
  <c r="J138"/>
  <c r="J67"/>
  <c r="R138"/>
  <c r="BK161"/>
  <c r="J161"/>
  <c r="J68"/>
  <c r="R161"/>
  <c i="5" r="BK85"/>
  <c r="J85"/>
  <c r="J61"/>
  <c r="R85"/>
  <c r="R84"/>
  <c r="T85"/>
  <c r="T84"/>
  <c r="P91"/>
  <c r="P90"/>
  <c r="R91"/>
  <c r="R90"/>
  <c i="6" r="BK85"/>
  <c r="J85"/>
  <c r="J60"/>
  <c r="T90"/>
  <c r="P144"/>
  <c r="BK177"/>
  <c r="J177"/>
  <c r="J64"/>
  <c i="7" r="BK87"/>
  <c r="J87"/>
  <c r="J62"/>
  <c i="2" r="P110"/>
  <c r="BK135"/>
  <c r="J135"/>
  <c r="J63"/>
  <c r="R219"/>
  <c r="BK296"/>
  <c r="J296"/>
  <c r="J65"/>
  <c r="R319"/>
  <c r="P341"/>
  <c r="BK350"/>
  <c r="J350"/>
  <c r="J68"/>
  <c r="R360"/>
  <c r="T470"/>
  <c r="R481"/>
  <c r="T507"/>
  <c r="T513"/>
  <c r="BK519"/>
  <c r="J519"/>
  <c r="J76"/>
  <c r="BK586"/>
  <c r="J586"/>
  <c r="J77"/>
  <c r="T612"/>
  <c r="T702"/>
  <c r="R728"/>
  <c r="R732"/>
  <c r="P800"/>
  <c r="T818"/>
  <c i="6" r="P85"/>
  <c r="R90"/>
  <c r="T144"/>
  <c r="P177"/>
  <c r="P164"/>
  <c i="7" r="P87"/>
  <c r="P83"/>
  <c r="P82"/>
  <c i="1" r="AU60"/>
  <c i="2" r="BK110"/>
  <c r="J110"/>
  <c r="J62"/>
  <c r="P135"/>
  <c r="P219"/>
  <c r="T296"/>
  <c r="T319"/>
  <c r="BK341"/>
  <c r="J341"/>
  <c r="J67"/>
  <c r="T350"/>
  <c r="BK360"/>
  <c r="J360"/>
  <c r="J70"/>
  <c r="BK470"/>
  <c r="J470"/>
  <c r="J72"/>
  <c r="BK481"/>
  <c r="J481"/>
  <c r="J73"/>
  <c r="BK507"/>
  <c r="J507"/>
  <c r="J74"/>
  <c r="BK513"/>
  <c r="J513"/>
  <c r="J75"/>
  <c r="R519"/>
  <c r="P586"/>
  <c r="P612"/>
  <c r="P702"/>
  <c r="P728"/>
  <c r="T732"/>
  <c r="T800"/>
  <c r="P818"/>
  <c i="6" r="T85"/>
  <c r="P90"/>
  <c r="R144"/>
  <c r="T177"/>
  <c r="T164"/>
  <c i="7" r="R87"/>
  <c r="R83"/>
  <c r="R82"/>
  <c i="2" r="T110"/>
  <c r="R135"/>
  <c r="T219"/>
  <c r="R296"/>
  <c r="BK319"/>
  <c r="J319"/>
  <c r="J66"/>
  <c r="T341"/>
  <c r="P350"/>
  <c r="T360"/>
  <c r="R470"/>
  <c r="T481"/>
  <c r="R507"/>
  <c r="R513"/>
  <c r="P519"/>
  <c r="R586"/>
  <c r="R612"/>
  <c r="R702"/>
  <c r="T728"/>
  <c r="BK732"/>
  <c r="J732"/>
  <c r="J81"/>
  <c r="BK800"/>
  <c r="J800"/>
  <c r="J82"/>
  <c r="R818"/>
  <c i="3" r="BK93"/>
  <c r="J93"/>
  <c r="J61"/>
  <c r="T93"/>
  <c r="BK113"/>
  <c r="J113"/>
  <c r="J64"/>
  <c r="T113"/>
  <c r="P118"/>
  <c r="BK131"/>
  <c r="J131"/>
  <c r="J66"/>
  <c r="T131"/>
  <c r="P138"/>
  <c r="P137"/>
  <c r="T138"/>
  <c r="T137"/>
  <c r="BK182"/>
  <c r="J182"/>
  <c r="J70"/>
  <c r="R182"/>
  <c r="BK299"/>
  <c r="J299"/>
  <c r="J71"/>
  <c r="R299"/>
  <c i="4" r="P92"/>
  <c r="P89"/>
  <c r="R92"/>
  <c r="R89"/>
  <c r="BK99"/>
  <c r="J99"/>
  <c r="J64"/>
  <c r="P99"/>
  <c r="BK110"/>
  <c r="J110"/>
  <c r="J65"/>
  <c r="P110"/>
  <c r="T110"/>
  <c r="P127"/>
  <c r="R127"/>
  <c r="T127"/>
  <c r="P138"/>
  <c r="T138"/>
  <c r="P161"/>
  <c r="T161"/>
  <c i="5" r="P85"/>
  <c r="P84"/>
  <c r="P83"/>
  <c i="1" r="AU58"/>
  <c i="5" r="BK91"/>
  <c r="BK90"/>
  <c r="J90"/>
  <c r="J62"/>
  <c r="T91"/>
  <c r="T90"/>
  <c i="6" r="R85"/>
  <c r="BK90"/>
  <c r="J90"/>
  <c r="J61"/>
  <c r="BK144"/>
  <c r="J144"/>
  <c r="J62"/>
  <c r="R177"/>
  <c r="R164"/>
  <c i="7" r="T87"/>
  <c r="T83"/>
  <c r="T82"/>
  <c i="2" r="BK828"/>
  <c r="J828"/>
  <c r="J84"/>
  <c i="3" r="BK108"/>
  <c r="J108"/>
  <c r="J62"/>
  <c i="4" r="BK90"/>
  <c r="J90"/>
  <c r="J61"/>
  <c i="2" r="BK358"/>
  <c r="J358"/>
  <c r="J69"/>
  <c r="BK106"/>
  <c r="J106"/>
  <c r="J61"/>
  <c r="BK468"/>
  <c r="J468"/>
  <c r="J71"/>
  <c i="3" r="BK110"/>
  <c r="J110"/>
  <c r="J63"/>
  <c i="6" r="BK164"/>
  <c r="J164"/>
  <c r="J63"/>
  <c i="7" r="BK84"/>
  <c r="BK83"/>
  <c r="BK82"/>
  <c r="J82"/>
  <c r="BE85"/>
  <c r="BE90"/>
  <c r="BE93"/>
  <c r="BE95"/>
  <c r="E48"/>
  <c r="BE91"/>
  <c r="J52"/>
  <c r="F79"/>
  <c r="BE88"/>
  <c r="BE89"/>
  <c i="5" r="J91"/>
  <c r="J63"/>
  <c i="6" r="E48"/>
  <c r="F54"/>
  <c r="F81"/>
  <c r="BE99"/>
  <c r="BE101"/>
  <c r="BE105"/>
  <c r="BE122"/>
  <c r="BE136"/>
  <c r="BE145"/>
  <c r="BE149"/>
  <c r="BE153"/>
  <c r="BE165"/>
  <c r="BE86"/>
  <c r="BE95"/>
  <c r="BE97"/>
  <c r="BE103"/>
  <c r="BE114"/>
  <c r="BE116"/>
  <c r="BE118"/>
  <c r="BE120"/>
  <c r="BE124"/>
  <c r="BE132"/>
  <c r="BE134"/>
  <c r="BE138"/>
  <c r="BE142"/>
  <c r="BE151"/>
  <c r="BE161"/>
  <c r="BE163"/>
  <c r="BE172"/>
  <c r="BE175"/>
  <c r="BE179"/>
  <c r="BE180"/>
  <c r="J52"/>
  <c r="BE88"/>
  <c r="BE91"/>
  <c r="BE93"/>
  <c r="BE109"/>
  <c r="BE111"/>
  <c r="BE112"/>
  <c r="BE130"/>
  <c r="BE147"/>
  <c r="BE155"/>
  <c r="BE157"/>
  <c r="BE166"/>
  <c r="BE167"/>
  <c r="BE169"/>
  <c r="BE171"/>
  <c r="BE107"/>
  <c r="BE126"/>
  <c r="BE128"/>
  <c r="BE140"/>
  <c r="BE159"/>
  <c r="BE174"/>
  <c r="BE176"/>
  <c r="BE178"/>
  <c i="5" r="E48"/>
  <c r="BE98"/>
  <c r="BE103"/>
  <c r="BE108"/>
  <c r="BE109"/>
  <c r="BE110"/>
  <c r="BE113"/>
  <c r="J52"/>
  <c r="F80"/>
  <c r="BE114"/>
  <c r="BE121"/>
  <c r="BE122"/>
  <c r="BE135"/>
  <c r="BE140"/>
  <c r="BE141"/>
  <c r="BE86"/>
  <c r="BE87"/>
  <c r="BE95"/>
  <c r="BE96"/>
  <c r="BE97"/>
  <c r="BE102"/>
  <c r="BE104"/>
  <c r="BE105"/>
  <c r="BE106"/>
  <c r="BE107"/>
  <c r="BE115"/>
  <c r="BE116"/>
  <c r="BE120"/>
  <c r="BE124"/>
  <c r="BE125"/>
  <c r="BE127"/>
  <c r="BE128"/>
  <c r="BE129"/>
  <c r="BE130"/>
  <c r="BE131"/>
  <c r="BE132"/>
  <c r="BE134"/>
  <c r="BE136"/>
  <c r="BE137"/>
  <c r="BE144"/>
  <c r="BE88"/>
  <c r="BE92"/>
  <c r="BE93"/>
  <c r="BE94"/>
  <c r="BE99"/>
  <c r="BE100"/>
  <c r="BE101"/>
  <c r="BE111"/>
  <c r="BE112"/>
  <c r="BE117"/>
  <c r="BE118"/>
  <c r="BE119"/>
  <c r="BE123"/>
  <c r="BE126"/>
  <c r="BE133"/>
  <c r="BE138"/>
  <c r="BE139"/>
  <c r="BE142"/>
  <c r="BE143"/>
  <c i="4" r="E48"/>
  <c r="F85"/>
  <c r="BE100"/>
  <c r="BE102"/>
  <c r="BE103"/>
  <c r="BE105"/>
  <c r="BE112"/>
  <c r="BE113"/>
  <c r="BE118"/>
  <c r="BE121"/>
  <c r="BE122"/>
  <c r="BE123"/>
  <c r="BE124"/>
  <c r="BE131"/>
  <c r="BE133"/>
  <c r="BE134"/>
  <c r="BE136"/>
  <c r="BE137"/>
  <c r="BE145"/>
  <c r="BE147"/>
  <c r="BE148"/>
  <c r="BE149"/>
  <c r="BE156"/>
  <c r="BE181"/>
  <c r="J82"/>
  <c r="BE97"/>
  <c r="BE101"/>
  <c r="BE108"/>
  <c r="BE111"/>
  <c r="BE130"/>
  <c r="BE146"/>
  <c r="BE151"/>
  <c r="BE153"/>
  <c r="BE154"/>
  <c r="BE160"/>
  <c r="BE162"/>
  <c r="BE106"/>
  <c r="BE158"/>
  <c r="BE159"/>
  <c r="BE170"/>
  <c r="BE171"/>
  <c r="BE173"/>
  <c r="BE91"/>
  <c r="BE93"/>
  <c r="BE94"/>
  <c r="BE95"/>
  <c r="BE114"/>
  <c r="BE115"/>
  <c r="BE116"/>
  <c r="BE117"/>
  <c r="BE119"/>
  <c r="BE120"/>
  <c r="BE125"/>
  <c r="BE126"/>
  <c r="BE128"/>
  <c r="BE129"/>
  <c r="BE132"/>
  <c r="BE135"/>
  <c r="BE139"/>
  <c r="BE144"/>
  <c r="BE150"/>
  <c r="BE152"/>
  <c r="BE155"/>
  <c r="BE157"/>
  <c i="3" r="E81"/>
  <c r="BE115"/>
  <c r="BE125"/>
  <c r="BE133"/>
  <c r="BE149"/>
  <c r="BE158"/>
  <c r="BE160"/>
  <c r="BE161"/>
  <c r="BE168"/>
  <c r="BE170"/>
  <c r="BE171"/>
  <c r="BE172"/>
  <c r="BE175"/>
  <c r="BE176"/>
  <c r="BE177"/>
  <c r="BE179"/>
  <c r="BE180"/>
  <c r="BE181"/>
  <c r="BE183"/>
  <c r="BE184"/>
  <c r="BE188"/>
  <c r="BE193"/>
  <c r="BE198"/>
  <c r="BE202"/>
  <c r="BE205"/>
  <c r="BE214"/>
  <c r="BE219"/>
  <c r="BE224"/>
  <c r="BE230"/>
  <c r="BE236"/>
  <c r="BE237"/>
  <c r="BE238"/>
  <c r="BE248"/>
  <c r="BE289"/>
  <c r="BE292"/>
  <c r="BE295"/>
  <c r="BE300"/>
  <c r="BE301"/>
  <c r="BE302"/>
  <c r="BE307"/>
  <c r="BE308"/>
  <c r="BE310"/>
  <c r="BE311"/>
  <c r="J52"/>
  <c r="F88"/>
  <c r="BE116"/>
  <c r="BE119"/>
  <c r="BE121"/>
  <c r="BE127"/>
  <c r="BE129"/>
  <c r="BE132"/>
  <c r="BE140"/>
  <c r="BE142"/>
  <c r="BE154"/>
  <c r="BE164"/>
  <c r="BE166"/>
  <c r="BE167"/>
  <c r="BE173"/>
  <c r="BE174"/>
  <c r="BE178"/>
  <c r="BE189"/>
  <c r="BE192"/>
  <c r="BE194"/>
  <c r="BE195"/>
  <c r="BE199"/>
  <c r="BE213"/>
  <c r="BE215"/>
  <c r="BE218"/>
  <c r="BE222"/>
  <c r="BE223"/>
  <c r="BE225"/>
  <c r="BE226"/>
  <c r="BE227"/>
  <c r="BE231"/>
  <c r="BE232"/>
  <c r="BE255"/>
  <c r="BE291"/>
  <c r="BE293"/>
  <c r="BE309"/>
  <c r="BE94"/>
  <c r="BE95"/>
  <c r="BE97"/>
  <c r="BE104"/>
  <c r="BE106"/>
  <c r="BE109"/>
  <c r="BE111"/>
  <c r="BE136"/>
  <c r="BE148"/>
  <c r="BE150"/>
  <c r="BE152"/>
  <c r="BE153"/>
  <c r="BE155"/>
  <c r="BE156"/>
  <c r="BE162"/>
  <c r="BE165"/>
  <c r="BE186"/>
  <c r="BE196"/>
  <c r="BE203"/>
  <c r="BE204"/>
  <c r="BE209"/>
  <c r="BE210"/>
  <c r="BE211"/>
  <c r="BE212"/>
  <c r="BE216"/>
  <c r="BE217"/>
  <c r="BE228"/>
  <c r="BE229"/>
  <c r="BE233"/>
  <c r="BE235"/>
  <c r="BE267"/>
  <c r="BE274"/>
  <c r="BE281"/>
  <c r="BE294"/>
  <c r="BE303"/>
  <c r="BE102"/>
  <c r="BE114"/>
  <c r="BE134"/>
  <c r="BE139"/>
  <c r="BE141"/>
  <c r="BE144"/>
  <c r="BE145"/>
  <c r="BE146"/>
  <c r="BE147"/>
  <c r="BE151"/>
  <c r="BE157"/>
  <c r="BE159"/>
  <c r="BE169"/>
  <c r="BE185"/>
  <c r="BE187"/>
  <c r="BE190"/>
  <c r="BE191"/>
  <c r="BE197"/>
  <c r="BE200"/>
  <c r="BE201"/>
  <c r="BE220"/>
  <c r="BE221"/>
  <c r="BE234"/>
  <c r="BE260"/>
  <c r="BE265"/>
  <c r="BE272"/>
  <c r="BE288"/>
  <c r="BE290"/>
  <c r="BE296"/>
  <c r="BE297"/>
  <c r="BE298"/>
  <c r="BE305"/>
  <c r="BE306"/>
  <c i="2" r="J52"/>
  <c r="BE146"/>
  <c r="BE158"/>
  <c r="BE188"/>
  <c r="BE208"/>
  <c r="BE218"/>
  <c r="BE220"/>
  <c r="BE231"/>
  <c r="BE234"/>
  <c r="BE309"/>
  <c r="BE330"/>
  <c r="BE340"/>
  <c r="BE373"/>
  <c r="BE377"/>
  <c r="BE383"/>
  <c r="BE434"/>
  <c r="BE441"/>
  <c r="BE465"/>
  <c r="BE471"/>
  <c r="BE482"/>
  <c r="BE491"/>
  <c r="BE506"/>
  <c r="BE512"/>
  <c r="BE518"/>
  <c r="BE536"/>
  <c r="BE539"/>
  <c r="BE565"/>
  <c r="BE577"/>
  <c r="BE585"/>
  <c r="BE601"/>
  <c r="BE602"/>
  <c r="BE610"/>
  <c r="BE628"/>
  <c r="BE683"/>
  <c r="BE686"/>
  <c r="E48"/>
  <c r="F54"/>
  <c r="F101"/>
  <c r="BE111"/>
  <c r="BE115"/>
  <c r="BE119"/>
  <c r="BE123"/>
  <c r="BE132"/>
  <c r="BE136"/>
  <c r="BE151"/>
  <c r="BE172"/>
  <c r="BE178"/>
  <c r="BE201"/>
  <c r="BE243"/>
  <c r="BE248"/>
  <c r="BE292"/>
  <c r="BE297"/>
  <c r="BE326"/>
  <c r="BE339"/>
  <c r="BE355"/>
  <c r="BE359"/>
  <c r="BE361"/>
  <c r="BE421"/>
  <c r="BE424"/>
  <c r="BE428"/>
  <c r="BE446"/>
  <c r="BE472"/>
  <c r="BE476"/>
  <c r="BE480"/>
  <c r="BE490"/>
  <c r="BE514"/>
  <c r="BE515"/>
  <c r="BE520"/>
  <c r="BE526"/>
  <c r="BE534"/>
  <c r="BE540"/>
  <c r="BE541"/>
  <c r="BE547"/>
  <c r="BE551"/>
  <c r="BE555"/>
  <c r="BE558"/>
  <c r="BE562"/>
  <c r="BE568"/>
  <c r="BE576"/>
  <c r="BE582"/>
  <c r="BE595"/>
  <c r="BE597"/>
  <c r="BE606"/>
  <c r="BE611"/>
  <c r="BE625"/>
  <c r="BE679"/>
  <c r="BE698"/>
  <c r="BE704"/>
  <c r="BE717"/>
  <c r="BE723"/>
  <c r="BE730"/>
  <c r="BE760"/>
  <c r="BE780"/>
  <c r="BE781"/>
  <c r="BE787"/>
  <c r="BE791"/>
  <c r="BE792"/>
  <c r="BE799"/>
  <c r="BE801"/>
  <c r="BE811"/>
  <c r="BE815"/>
  <c r="BE819"/>
  <c r="BE823"/>
  <c r="BE829"/>
  <c r="BE107"/>
  <c r="BE127"/>
  <c r="BE154"/>
  <c r="BE168"/>
  <c r="BE214"/>
  <c r="BE227"/>
  <c r="BE242"/>
  <c r="BE256"/>
  <c r="BE257"/>
  <c r="BE261"/>
  <c r="BE289"/>
  <c r="BE301"/>
  <c r="BE305"/>
  <c r="BE312"/>
  <c r="BE316"/>
  <c r="BE320"/>
  <c r="BE333"/>
  <c r="BE342"/>
  <c r="BE346"/>
  <c r="BE348"/>
  <c r="BE351"/>
  <c r="BE400"/>
  <c r="BE412"/>
  <c r="BE416"/>
  <c r="BE417"/>
  <c r="BE431"/>
  <c r="BE438"/>
  <c r="BE447"/>
  <c r="BE455"/>
  <c r="BE469"/>
  <c r="BE473"/>
  <c r="BE477"/>
  <c r="BE488"/>
  <c r="BE493"/>
  <c r="BE508"/>
  <c r="BE530"/>
  <c r="BE533"/>
  <c r="BE535"/>
  <c r="BE542"/>
  <c r="BE543"/>
  <c r="BE544"/>
  <c r="BE550"/>
  <c r="BE572"/>
  <c r="BE578"/>
  <c r="BE579"/>
  <c r="BE587"/>
  <c r="BE605"/>
  <c r="BE607"/>
  <c r="BE613"/>
  <c r="BE614"/>
  <c r="BE615"/>
  <c r="BE619"/>
  <c r="BE622"/>
  <c r="BE641"/>
  <c r="BE644"/>
  <c r="BE671"/>
  <c r="BE690"/>
  <c r="BE693"/>
  <c r="BE696"/>
  <c r="BE697"/>
  <c r="BE701"/>
  <c r="BE703"/>
  <c r="BE705"/>
  <c r="BE711"/>
  <c r="BE727"/>
  <c r="BE729"/>
  <c r="BE731"/>
  <c r="BE733"/>
  <c r="BE771"/>
  <c r="BE777"/>
  <c r="BE784"/>
  <c r="BE790"/>
  <c r="F34"/>
  <c i="1" r="BA55"/>
  <c i="7" r="F35"/>
  <c i="1" r="BB60"/>
  <c i="2" r="F35"/>
  <c i="1" r="BB55"/>
  <c i="3" r="F34"/>
  <c i="1" r="BA56"/>
  <c i="6" r="J34"/>
  <c i="1" r="AW59"/>
  <c i="3" r="F37"/>
  <c i="1" r="BD56"/>
  <c i="5" r="F36"/>
  <c i="1" r="BC58"/>
  <c i="7" r="F37"/>
  <c i="1" r="BD60"/>
  <c i="4" r="F35"/>
  <c i="1" r="BB57"/>
  <c i="5" r="F37"/>
  <c i="1" r="BD58"/>
  <c i="7" r="J30"/>
  <c i="2" r="F36"/>
  <c i="1" r="BC55"/>
  <c i="3" r="F36"/>
  <c i="1" r="BC56"/>
  <c i="7" r="F36"/>
  <c i="1" r="BC60"/>
  <c i="2" r="F37"/>
  <c i="1" r="BD55"/>
  <c i="6" r="F36"/>
  <c i="1" r="BC59"/>
  <c i="5" r="F35"/>
  <c i="1" r="BB58"/>
  <c i="6" r="F35"/>
  <c i="1" r="BB59"/>
  <c i="4" r="F34"/>
  <c i="1" r="BA57"/>
  <c i="5" r="F34"/>
  <c i="1" r="BA58"/>
  <c i="5" r="J34"/>
  <c i="1" r="AW58"/>
  <c i="6" r="F34"/>
  <c i="1" r="BA59"/>
  <c i="3" r="F35"/>
  <c i="1" r="BB56"/>
  <c i="6" r="F37"/>
  <c i="1" r="BD59"/>
  <c i="2" r="J34"/>
  <c i="1" r="AW55"/>
  <c i="4" r="F37"/>
  <c i="1" r="BD57"/>
  <c i="7" r="F34"/>
  <c i="1" r="BA60"/>
  <c i="3" r="J34"/>
  <c i="1" r="AW56"/>
  <c i="4" r="J34"/>
  <c i="1" r="AW57"/>
  <c i="4" r="F36"/>
  <c i="1" r="BC57"/>
  <c i="7" r="J34"/>
  <c i="1" r="AW60"/>
  <c i="2" l="1" r="P104"/>
  <c i="1" r="AU55"/>
  <c i="2" r="T104"/>
  <c r="R104"/>
  <c i="4" r="P98"/>
  <c r="P88"/>
  <c i="1" r="AU57"/>
  <c i="6" r="P84"/>
  <c i="1" r="AU59"/>
  <c i="5" r="R83"/>
  <c i="4" r="R98"/>
  <c r="R88"/>
  <c i="6" r="R84"/>
  <c r="T84"/>
  <c i="3" r="R137"/>
  <c r="P92"/>
  <c r="P91"/>
  <c i="1" r="AU56"/>
  <c i="3" r="T92"/>
  <c r="T91"/>
  <c r="R92"/>
  <c i="5" r="T83"/>
  <c i="4" r="T98"/>
  <c r="T88"/>
  <c i="1" r="AG60"/>
  <c i="2" r="BK104"/>
  <c r="J104"/>
  <c i="3" r="BK137"/>
  <c r="J137"/>
  <c r="J67"/>
  <c i="6" r="BK84"/>
  <c r="J84"/>
  <c r="J59"/>
  <c i="7" r="J59"/>
  <c r="J83"/>
  <c r="J60"/>
  <c r="J84"/>
  <c r="J61"/>
  <c i="3" r="BK92"/>
  <c r="J92"/>
  <c r="J60"/>
  <c i="4" r="BK89"/>
  <c r="J89"/>
  <c r="J60"/>
  <c r="BK98"/>
  <c r="J98"/>
  <c r="J63"/>
  <c i="5" r="BK84"/>
  <c r="J84"/>
  <c r="J60"/>
  <c i="7" r="F33"/>
  <c i="1" r="AZ60"/>
  <c r="BC54"/>
  <c r="W32"/>
  <c r="BD54"/>
  <c r="W33"/>
  <c i="2" r="F33"/>
  <c i="1" r="AZ55"/>
  <c i="4" r="F33"/>
  <c i="1" r="AZ57"/>
  <c i="3" r="F33"/>
  <c i="1" r="AZ56"/>
  <c i="4" r="J33"/>
  <c i="1" r="AV57"/>
  <c r="AT57"/>
  <c i="2" r="J33"/>
  <c i="1" r="AV55"/>
  <c r="AT55"/>
  <c i="5" r="J33"/>
  <c i="1" r="AV58"/>
  <c r="AT58"/>
  <c i="6" r="F33"/>
  <c i="1" r="AZ59"/>
  <c i="6" r="J33"/>
  <c i="1" r="AV59"/>
  <c r="AT59"/>
  <c i="7" r="J33"/>
  <c i="1" r="AV60"/>
  <c r="AT60"/>
  <c r="AN60"/>
  <c r="BA54"/>
  <c r="W30"/>
  <c r="BB54"/>
  <c r="W31"/>
  <c i="2" r="J30"/>
  <c i="1" r="AG55"/>
  <c i="3" r="J33"/>
  <c i="1" r="AV56"/>
  <c r="AT56"/>
  <c i="5" r="F33"/>
  <c i="1" r="AZ58"/>
  <c i="3" l="1" r="R91"/>
  <c r="BK91"/>
  <c r="J91"/>
  <c i="2" r="J59"/>
  <c i="5" r="BK83"/>
  <c r="J83"/>
  <c i="4" r="BK88"/>
  <c r="J88"/>
  <c i="7" r="J39"/>
  <c i="2" r="J39"/>
  <c i="1" r="AN55"/>
  <c r="AU54"/>
  <c i="5" r="J30"/>
  <c i="1" r="AG58"/>
  <c i="4" r="J30"/>
  <c i="1" r="AG57"/>
  <c r="AX54"/>
  <c i="6" r="J30"/>
  <c i="1" r="AG59"/>
  <c r="AW54"/>
  <c r="AK30"/>
  <c i="3" r="J30"/>
  <c i="1" r="AG56"/>
  <c r="AY54"/>
  <c r="AZ54"/>
  <c r="W29"/>
  <c i="5" l="1" r="J39"/>
  <c i="4" r="J39"/>
  <c i="6" r="J39"/>
  <c i="3" r="J39"/>
  <c i="5" r="J59"/>
  <c i="4" r="J59"/>
  <c i="3" r="J59"/>
  <c i="1" r="AN56"/>
  <c r="AN58"/>
  <c r="AN57"/>
  <c r="AN59"/>
  <c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<sst xmlns="http://schemas.openxmlformats.org/spreadsheetml/2006/main">
  <si>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</si>
  <si>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</si>
  <si>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</si>
  <si>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</si>
  <si>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</si>
  <si>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{20e5be37-b914-4d86-9668-10aeacda4790}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</si>
  <si>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</si>
  <si>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</si>
  <si>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</si>
  <si>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</si>
  <si>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</si>
  <si>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</si>
  <si>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</si>
  <si>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</si>
  <si>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</si>
  <si>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</si>
  <si>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</si>
  <si>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SOŠ Nové Město na Moravě- Rekonstrukce sociálních zařízeních 1.NP</t>
  </si>
  <si>
    <t>KSO:</t>
  </si>
  <si>
    <t/>
  </si>
  <si>
    <t>CC-CZ:</t>
  </si>
  <si>
    <t>Místo:</t>
  </si>
  <si>
    <t>Nové Město na Moravě, Bělisko 295</t>
  </si>
  <si>
    <t>Datum:</t>
  </si>
  <si>
    <t>22. 2. 2023</t>
  </si>
  <si>
    <t>Zadavatel:</t>
  </si>
  <si>
    <t>IČ:</t>
  </si>
  <si>
    <t>Kraj Vysočina, Žižkova 57, Jihlava</t>
  </si>
  <si>
    <t>DIČ:</t>
  </si>
  <si>
    <t>Uchazeč:</t>
  </si>
  <si>
    <t>Vyplň údaj</t>
  </si>
  <si>
    <t>Projektant:</t>
  </si>
  <si>
    <t>Filip Marek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</si>
  <si>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</si>
  <si>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</si>
  <si>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</si>
  <si>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</si>
  <si>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</si>
  <si>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</si>
  <si>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</si>
  <si>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</si>
  <si>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</si>
  <si>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</si>
  <si>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</si>
  <si>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</si>
  <si>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</si>
  <si>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</si>
  <si>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</si>
  <si>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</si>
  <si>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</si>
  <si>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</si>
  <si>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</si>
  <si>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</si>
  <si>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</si>
  <si>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</si>
  <si>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</si>
  <si>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</si>
  <si>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</si>
  <si>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</si>
  <si>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</si>
  <si>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</si>
  <si>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</si>
  <si>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</si>
  <si>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</si>
  <si>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</si>
  <si>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</si>
  <si>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</si>
  <si>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</si>
  <si>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</si>
  <si>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</si>
  <si>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</si>
  <si>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</si>
  <si>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</si>
  <si>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</si>
  <si>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</si>
  <si>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</si>
  <si>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</si>
  <si>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</t>
  </si>
  <si>
    <t>STA</t>
  </si>
  <si>
    <t>1</t>
  </si>
  <si>
    <t>{d1c9a714-e7d1-43db-af37-2e1ff0567114}</t>
  </si>
  <si>
    <t>2</t>
  </si>
  <si>
    <t>SO 02</t>
  </si>
  <si>
    <t>Vodovod, kanalizace</t>
  </si>
  <si>
    <t>{cf47c0d6-9740-4725-bda3-6fdcee310e16}</t>
  </si>
  <si>
    <t>SO 03</t>
  </si>
  <si>
    <t>Ústřední vytápění</t>
  </si>
  <si>
    <t>{3b76d68c-d133-4a53-a75d-5b1043726a72}</t>
  </si>
  <si>
    <t>SO 04</t>
  </si>
  <si>
    <t>Vzduchotechnika</t>
  </si>
  <si>
    <t>{18c14b3e-7c16-4564-8bde-5735c211c78f}</t>
  </si>
  <si>
    <t>SO 05</t>
  </si>
  <si>
    <t>elektrické rozvody</t>
  </si>
  <si>
    <t>{9b017687-2ee3-4b8a-86c0-eb6358b582fc}</t>
  </si>
  <si>
    <t>SO 06</t>
  </si>
  <si>
    <t>vedlejší a ostatní náklady</t>
  </si>
  <si>
    <t>{e76eb972-fd1d-4cc1-8131-aee50ec2beef}</t>
  </si>
  <si>
    <t>KRYCÍ LIST SOUPISU PRACÍ</t>
  </si>
  <si>
    <t>Objekt:</t>
  </si>
  <si>
    <t>SO 01 - Stavební úpravy</t>
  </si>
  <si>
    <t>Nové Město na Moravě</t>
  </si>
  <si>
    <t>REKAPITULACE ČLENĚNÍ SOUPISU PRACÍ</t>
  </si>
  <si>
    <t>Kód dílu - Popis</t>
  </si>
  <si>
    <t>Cena celkem [CZK]</t>
  </si>
  <si>
    <t>-1</t>
  </si>
  <si>
    <t>D1 - Rozpočet stavebních prací</t>
  </si>
  <si>
    <t>17 - Konstrukce ze zemin</t>
  </si>
  <si>
    <t>31 - Zdi podpěrné a volné</t>
  </si>
  <si>
    <t>34 - Stěny a příčky</t>
  </si>
  <si>
    <t>61 - Úprava povrchů vnitřní</t>
  </si>
  <si>
    <t>62 - Úprava povrchů vnější</t>
  </si>
  <si>
    <t>63 - Podlahy a podlahové konstrukce</t>
  </si>
  <si>
    <t>64 - Výplně otvorů</t>
  </si>
  <si>
    <t>94 - Lešení a stavební výtahy</t>
  </si>
  <si>
    <t>95 - Různé dokončovací konstrukce a práce na pozemních stavbách</t>
  </si>
  <si>
    <t>96 - Bourání konstrukcí</t>
  </si>
  <si>
    <t>99 - Staveništní přesun hmot</t>
  </si>
  <si>
    <t>S - Přesuny sutí</t>
  </si>
  <si>
    <t>711 - Izolace proti vodě</t>
  </si>
  <si>
    <t>761 - Konstrukce sklobetonové</t>
  </si>
  <si>
    <t>764 - Konstrukce klempířské</t>
  </si>
  <si>
    <t>766 - Konstrukce truhlářské</t>
  </si>
  <si>
    <t>767 - Konstrukce doplňkové stavební (zámečnické)</t>
  </si>
  <si>
    <t>771 - Podlahy z dlaždic</t>
  </si>
  <si>
    <t>776 - Podlahy povlakové</t>
  </si>
  <si>
    <t>777 - Podlahy ze syntetických hmot</t>
  </si>
  <si>
    <t>781 - Obklady (keramické)</t>
  </si>
  <si>
    <t>783 - Nátěry</t>
  </si>
  <si>
    <t>784 - Malby</t>
  </si>
  <si>
    <t>785 - Tapetování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</si>
  <si>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</si>
  <si>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</si>
  <si>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</si>
  <si>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</si>
  <si>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</si>
  <si>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</si>
  <si>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</si>
  <si>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</si>
  <si>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</si>
  <si>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</si>
  <si>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</si>
  <si>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</si>
  <si>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</si>
  <si>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</si>
  <si>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Rozpočet stavebních prací</t>
  </si>
  <si>
    <t>ROZPOCET</t>
  </si>
  <si>
    <t>17</t>
  </si>
  <si>
    <t>Konstrukce ze zemin</t>
  </si>
  <si>
    <t>K</t>
  </si>
  <si>
    <t>174101102R00</t>
  </si>
  <si>
    <t>Zásyp ruční se zhutněním</t>
  </si>
  <si>
    <t>m3</t>
  </si>
  <si>
    <t>4</t>
  </si>
  <si>
    <t>VV</t>
  </si>
  <si>
    <t>(1*0,7*0,8)*5</t>
  </si>
  <si>
    <t>Součet</t>
  </si>
  <si>
    <t>31</t>
  </si>
  <si>
    <t>Zdi podpěrné a volné</t>
  </si>
  <si>
    <t>310236261RT1</t>
  </si>
  <si>
    <t>Zazdívka otvorů pl. 0,09 m2 cihlami, tl. zdi 60 cm</t>
  </si>
  <si>
    <t>kus</t>
  </si>
  <si>
    <t>P</t>
  </si>
  <si>
    <t>Poznámka k položce:_x000d_
s použitím suché maltové směsi</t>
  </si>
  <si>
    <t>3</t>
  </si>
  <si>
    <t>6</t>
  </si>
  <si>
    <t>310237241RT1</t>
  </si>
  <si>
    <t>Zazdívka otvorů pl. 0,25 m2 cihlami, tl. zdi 30 cm</t>
  </si>
  <si>
    <t>8</t>
  </si>
  <si>
    <t>5</t>
  </si>
  <si>
    <t>310238211RT1</t>
  </si>
  <si>
    <t>Zazdívka otvorů plochy do 1 m2 cihlami na MVC</t>
  </si>
  <si>
    <t>10</t>
  </si>
  <si>
    <t>0,77*1,2*0,2</t>
  </si>
  <si>
    <t>310271520R00</t>
  </si>
  <si>
    <t>Zazdívka otvorů do 1 m2, pórobet.tvárnice, tl.20cm</t>
  </si>
  <si>
    <t>12</t>
  </si>
  <si>
    <t>(0,9*1,2*0,2)*7</t>
  </si>
  <si>
    <t>(0,78*1,2*0,2)*2</t>
  </si>
  <si>
    <t>(0,85*1,2*0,2)*2</t>
  </si>
  <si>
    <t>7</t>
  </si>
  <si>
    <t>310271620R00</t>
  </si>
  <si>
    <t>Zazdívka otvorů do 4 m2, pórobet.tvárnice, tl.20cm</t>
  </si>
  <si>
    <t>14</t>
  </si>
  <si>
    <t>(0,95*2*0,15)*4</t>
  </si>
  <si>
    <t>34</t>
  </si>
  <si>
    <t>Stěny a příčky</t>
  </si>
  <si>
    <t>342255024R00</t>
  </si>
  <si>
    <t>Příčky z desek Ytong tl. 10 cm</t>
  </si>
  <si>
    <t>m2</t>
  </si>
  <si>
    <t>16</t>
  </si>
  <si>
    <t>0,9*2,2</t>
  </si>
  <si>
    <t>(3,8+4,2+2,625+1,95+2,9+1,5*2)*3</t>
  </si>
  <si>
    <t>-0,8*2*3-0,6*2*3</t>
  </si>
  <si>
    <t>(2,8*2+1,8+2,9+1,4*2)*3</t>
  </si>
  <si>
    <t>(0,95*3)*2</t>
  </si>
  <si>
    <t>3,55*3-0,9*2-2*0,8</t>
  </si>
  <si>
    <t>((1,5+0,84)*3-0,6*2)*2</t>
  </si>
  <si>
    <t>9</t>
  </si>
  <si>
    <t>342255028R00</t>
  </si>
  <si>
    <t>Příčky z desek Ytong tl. 15 cm</t>
  </si>
  <si>
    <t>18</t>
  </si>
  <si>
    <t>5*3</t>
  </si>
  <si>
    <t>(0,8+0,7)*2,5</t>
  </si>
  <si>
    <t>3,81*3</t>
  </si>
  <si>
    <t>342948111R00</t>
  </si>
  <si>
    <t>Ukotvení příček k cihel.konstr. kotvami na hmožd.</t>
  </si>
  <si>
    <t>m</t>
  </si>
  <si>
    <t>20</t>
  </si>
  <si>
    <t>14*3</t>
  </si>
  <si>
    <t>11</t>
  </si>
  <si>
    <t>342264051RT1</t>
  </si>
  <si>
    <t>Podhled sádrokartonový na zavěšenou ocel. konstr.</t>
  </si>
  <si>
    <t>22</t>
  </si>
  <si>
    <t>Poznámka k položce:_x000d_
desky standard tl. 12,5 mm, bez izolace</t>
  </si>
  <si>
    <t>3,58+3,17+14,9+16,9+2,7+7,65</t>
  </si>
  <si>
    <t>342264051RT3</t>
  </si>
  <si>
    <t>24</t>
  </si>
  <si>
    <t>Poznámka k položce:_x000d_
desky standard impreg. tl. 12,5 mm, bez izolace</t>
  </si>
  <si>
    <t>5,83</t>
  </si>
  <si>
    <t>0,5*1,9</t>
  </si>
  <si>
    <t>1,46</t>
  </si>
  <si>
    <t>12,2+8,12+5,32+4,98+4,64+5,6</t>
  </si>
  <si>
    <t>10,9+5,63+7,81</t>
  </si>
  <si>
    <t>4,62+4,83</t>
  </si>
  <si>
    <t>5,1+5,1</t>
  </si>
  <si>
    <t>13</t>
  </si>
  <si>
    <t>342264101R00</t>
  </si>
  <si>
    <t>Osazení reviz. dvířek do SDK podhledu, do 0,25 m2</t>
  </si>
  <si>
    <t>26</t>
  </si>
  <si>
    <t>342264098RT1</t>
  </si>
  <si>
    <t>Příplatek k podhledu sádrokart. za plochu do 10 m2</t>
  </si>
  <si>
    <t>28</t>
  </si>
  <si>
    <t>Poznámka k položce:_x000d_
pro plochy do 2 m2</t>
  </si>
  <si>
    <t>4,62</t>
  </si>
  <si>
    <t>1,45*0,78</t>
  </si>
  <si>
    <t>342264098RT2</t>
  </si>
  <si>
    <t>30</t>
  </si>
  <si>
    <t>Poznámka k položce:_x000d_
pro plochy 2 - 5 m2</t>
  </si>
  <si>
    <t>4,98</t>
  </si>
  <si>
    <t>3,58</t>
  </si>
  <si>
    <t>4,64</t>
  </si>
  <si>
    <t>3,17</t>
  </si>
  <si>
    <t>3,7</t>
  </si>
  <si>
    <t>2,7</t>
  </si>
  <si>
    <t>342264098RT3</t>
  </si>
  <si>
    <t>32</t>
  </si>
  <si>
    <t>Poznámka k položce:_x000d_
pro plochy 5 - 10 m2</t>
  </si>
  <si>
    <t xml:space="preserve"> 0,5*1,9</t>
  </si>
  <si>
    <t xml:space="preserve"> 8,12</t>
  </si>
  <si>
    <t>5,32</t>
  </si>
  <si>
    <t>5,6</t>
  </si>
  <si>
    <t>5,63</t>
  </si>
  <si>
    <t>7,81</t>
  </si>
  <si>
    <t xml:space="preserve"> 5,1</t>
  </si>
  <si>
    <t>5,1</t>
  </si>
  <si>
    <t xml:space="preserve"> 7,65</t>
  </si>
  <si>
    <t>342267111RT1</t>
  </si>
  <si>
    <t>Obklad trámů sádrokartonem dvoustranný do 0,5/0,5m</t>
  </si>
  <si>
    <t>Poznámka k položce:_x000d_
desky standard tl. 12,5 mm</t>
  </si>
  <si>
    <t>1,95</t>
  </si>
  <si>
    <t>3,98</t>
  </si>
  <si>
    <t xml:space="preserve"> 3,41</t>
  </si>
  <si>
    <t xml:space="preserve"> 3,36</t>
  </si>
  <si>
    <t>342267111RT3</t>
  </si>
  <si>
    <t>36</t>
  </si>
  <si>
    <t>Poznámka k položce:_x000d_
desky standard impreg. tl. 12,5 mm</t>
  </si>
  <si>
    <t xml:space="preserve"> 3,2</t>
  </si>
  <si>
    <t>6*3</t>
  </si>
  <si>
    <t>3,36</t>
  </si>
  <si>
    <t>19</t>
  </si>
  <si>
    <t>342267112RT3</t>
  </si>
  <si>
    <t>Obklad trámů sádrokartonem třístranný do 0,5/0,5 m</t>
  </si>
  <si>
    <t>38</t>
  </si>
  <si>
    <t>28349014</t>
  </si>
  <si>
    <t>Dvířka revizní plná SI 3030 rozměr 300x300 mm</t>
  </si>
  <si>
    <t>40</t>
  </si>
  <si>
    <t>61</t>
  </si>
  <si>
    <t>Úprava povrchů vnitřní</t>
  </si>
  <si>
    <t>601016191R00</t>
  </si>
  <si>
    <t>Penetrační nátěr stropů</t>
  </si>
  <si>
    <t>42</t>
  </si>
  <si>
    <t>7,9</t>
  </si>
  <si>
    <t xml:space="preserve"> 2,26</t>
  </si>
  <si>
    <t xml:space="preserve"> 11,6</t>
  </si>
  <si>
    <t>12,9</t>
  </si>
  <si>
    <t>602016191R00</t>
  </si>
  <si>
    <t>Penetrační nátěr stěn</t>
  </si>
  <si>
    <t>44</t>
  </si>
  <si>
    <t>102,077</t>
  </si>
  <si>
    <t xml:space="preserve"> 607,0265</t>
  </si>
  <si>
    <t>23</t>
  </si>
  <si>
    <t>610991002R00</t>
  </si>
  <si>
    <t>Začišťovací okenní lišta pro vnitř.omítku tl. 9 mm</t>
  </si>
  <si>
    <t>46</t>
  </si>
  <si>
    <t>(0,91+1,18*2)*2</t>
  </si>
  <si>
    <t>611421221R00</t>
  </si>
  <si>
    <t>Oprava váp.omítek stropů do 10% plochy - hladkých</t>
  </si>
  <si>
    <t>48</t>
  </si>
  <si>
    <t>2,26</t>
  </si>
  <si>
    <t xml:space="preserve"> 35,5</t>
  </si>
  <si>
    <t>11,6</t>
  </si>
  <si>
    <t>25</t>
  </si>
  <si>
    <t>611471411R00</t>
  </si>
  <si>
    <t>Úprava stropů aktivovaným štukem tl. 2 - 3 mm</t>
  </si>
  <si>
    <t>50</t>
  </si>
  <si>
    <t>612403399RT2</t>
  </si>
  <si>
    <t>Hrubá výplň rýh ve stěnách maltou</t>
  </si>
  <si>
    <t>52</t>
  </si>
  <si>
    <t>72*0,1</t>
  </si>
  <si>
    <t>115*0,1</t>
  </si>
  <si>
    <t>27</t>
  </si>
  <si>
    <t>612421626R00</t>
  </si>
  <si>
    <t>Omítka vnitřní zdiva, MVC, hladká</t>
  </si>
  <si>
    <t>54</t>
  </si>
  <si>
    <t>(1,9+0,9+0,9+0,1+0,9+2,05+1,9)*0,5-0,6*0,5-0,8*0,5</t>
  </si>
  <si>
    <t>3,05*2</t>
  </si>
  <si>
    <t>(0,77+1,9)*2*0,5-0,6*0,5</t>
  </si>
  <si>
    <t>(7,15+6,8)*2*2-2,2*2-2,1*2</t>
  </si>
  <si>
    <t>(3,55+6,8)*2*2-0,8*2*2</t>
  </si>
  <si>
    <t>((1,85+2,75)*2*2,2)*2-0,7*2*2</t>
  </si>
  <si>
    <t>612421221R00</t>
  </si>
  <si>
    <t>Oprava vápen.omítek stěn do 10 % pl. - hladkých</t>
  </si>
  <si>
    <t>56</t>
  </si>
  <si>
    <t>29</t>
  </si>
  <si>
    <t>612471411R00</t>
  </si>
  <si>
    <t>Úprava vnitřních stěn aktivovaným štukem</t>
  </si>
  <si>
    <t>58</t>
  </si>
  <si>
    <t>607,0265</t>
  </si>
  <si>
    <t>612481211RT2</t>
  </si>
  <si>
    <t>Montáž výztužné sítě(perlinky)do stěrky-vnit.stěny</t>
  </si>
  <si>
    <t>60</t>
  </si>
  <si>
    <t>Poznámka k položce:_x000d_
včetně výztužné sítě a stěrkového tmelu</t>
  </si>
  <si>
    <t xml:space="preserve"> (0,9+0,1+0,9)*0,2</t>
  </si>
  <si>
    <t xml:space="preserve"> (2,6+2,9)*1</t>
  </si>
  <si>
    <t xml:space="preserve"> (1,5+0,9)*1</t>
  </si>
  <si>
    <t xml:space="preserve"> ((1,5+0,9)*2*1)*2</t>
  </si>
  <si>
    <t xml:space="preserve"> (1,3+2,9)*1</t>
  </si>
  <si>
    <t xml:space="preserve"> (1,4+0,9)*1</t>
  </si>
  <si>
    <t xml:space="preserve"> ((1,4+0,9)*2*1)*2</t>
  </si>
  <si>
    <t>(2,8*2+1,9)*1</t>
  </si>
  <si>
    <t>(2,625+1,9)*2*1</t>
  </si>
  <si>
    <t>(1,5+1,95+0,7+0,3)*1</t>
  </si>
  <si>
    <t xml:space="preserve"> (2,575+1,9)*2*1</t>
  </si>
  <si>
    <t xml:space="preserve"> (1,3+2,25+1,95+0,8+0,3)*1</t>
  </si>
  <si>
    <t>(1,475+3,8)*1</t>
  </si>
  <si>
    <t>1*2,1</t>
  </si>
  <si>
    <t>(0,1*2+1,91+0,95*2)*1</t>
  </si>
  <si>
    <t>(1,8+0,95*2)*0,8</t>
  </si>
  <si>
    <t xml:space="preserve"> 3,55*1-2*0,8</t>
  </si>
  <si>
    <t xml:space="preserve"> 3,55*0,8</t>
  </si>
  <si>
    <t xml:space="preserve"> 1*2,1</t>
  </si>
  <si>
    <t>(1,5+0,94)*0,6</t>
  </si>
  <si>
    <t>(0,84+1,4)*0,8</t>
  </si>
  <si>
    <t xml:space="preserve"> (1,5+0,94)*0,6</t>
  </si>
  <si>
    <t>632451022R00</t>
  </si>
  <si>
    <t>Vyrovnávací potěr MC 15, v pásu, tl. 30 mm</t>
  </si>
  <si>
    <t>62</t>
  </si>
  <si>
    <t>(1*0,6)*2</t>
  </si>
  <si>
    <t>648991113RT3</t>
  </si>
  <si>
    <t>Osazení parapet.desek plast. a lamin. š.nad 20cm</t>
  </si>
  <si>
    <t>64</t>
  </si>
  <si>
    <t>Poznámka k položce:_x000d_
včetně dodávky plastové parapetní desky š. 300 mm</t>
  </si>
  <si>
    <t>1+1</t>
  </si>
  <si>
    <t>Úprava povrchů vnější</t>
  </si>
  <si>
    <t>33</t>
  </si>
  <si>
    <t>612425931RT2</t>
  </si>
  <si>
    <t>Omítka vápenná vnějšího ostění - štuková</t>
  </si>
  <si>
    <t>66</t>
  </si>
  <si>
    <t>(0,95+1,2*2)*0,15*2</t>
  </si>
  <si>
    <t>620991004R00</t>
  </si>
  <si>
    <t>Začišťovací okenní lišta pro vnějš.omítku tl. 15mm</t>
  </si>
  <si>
    <t>68</t>
  </si>
  <si>
    <t>(0,9+2*2)</t>
  </si>
  <si>
    <t>35</t>
  </si>
  <si>
    <t>622311131RT3</t>
  </si>
  <si>
    <t>Zateplovací systém , fasáda, EPS F tl. 80 mm</t>
  </si>
  <si>
    <t>70</t>
  </si>
  <si>
    <t>Poznámka k položce:_x000d_
s omítkou Silikon</t>
  </si>
  <si>
    <t>1,5*3,36-0,8*2</t>
  </si>
  <si>
    <t>6299. 1</t>
  </si>
  <si>
    <t>Dod + mont fasádní mřížka DN 100</t>
  </si>
  <si>
    <t>ks</t>
  </si>
  <si>
    <t>72</t>
  </si>
  <si>
    <t>37</t>
  </si>
  <si>
    <t>6299. 2</t>
  </si>
  <si>
    <t>Dod + mont fasádní mřížka DN 125</t>
  </si>
  <si>
    <t>74</t>
  </si>
  <si>
    <t xml:space="preserve"> 7</t>
  </si>
  <si>
    <t>6299. 3</t>
  </si>
  <si>
    <t>Dod + mont fasádní mřížka DN 250</t>
  </si>
  <si>
    <t>76</t>
  </si>
  <si>
    <t>63</t>
  </si>
  <si>
    <t>Podlahy a podlahové konstrukce</t>
  </si>
  <si>
    <t>39</t>
  </si>
  <si>
    <t>631313611R00</t>
  </si>
  <si>
    <t>Mazanina betonová tl. 8 - 12 cm C 16/20</t>
  </si>
  <si>
    <t>78</t>
  </si>
  <si>
    <t>(37,5+23,9+23+34,5)*0,08</t>
  </si>
  <si>
    <t>(1,1*0,8*0,1)*5</t>
  </si>
  <si>
    <t>23*0,6*0,1</t>
  </si>
  <si>
    <t>67*0,6*0,1</t>
  </si>
  <si>
    <t>631312141R00</t>
  </si>
  <si>
    <t>Doplnění rýh betonem v dosavadních mazaninách</t>
  </si>
  <si>
    <t>80</t>
  </si>
  <si>
    <t>41</t>
  </si>
  <si>
    <t>631319153R00</t>
  </si>
  <si>
    <t>Příplatek za přehlaz. mazanin pod povlaky tl. 12cm</t>
  </si>
  <si>
    <t>82</t>
  </si>
  <si>
    <t>15,352+5,4</t>
  </si>
  <si>
    <t>631361921RT2</t>
  </si>
  <si>
    <t>Výztuž mazanin svařovanou sítí</t>
  </si>
  <si>
    <t>t</t>
  </si>
  <si>
    <t>84</t>
  </si>
  <si>
    <t xml:space="preserve">Poznámka k položce:_x000d_
průměr drátu  5,0, oka 100/100 mm KD35</t>
  </si>
  <si>
    <t>23,9*3,083*0,001*1,1</t>
  </si>
  <si>
    <t>(23+67)*3,083*0,001*1,1</t>
  </si>
  <si>
    <t>(1,1*0,8*3,083*0,001)*5*1,1</t>
  </si>
  <si>
    <t>43</t>
  </si>
  <si>
    <t>632411115R00</t>
  </si>
  <si>
    <t>Potěr samonivelační, ruční zpracování, tl. 15 mm</t>
  </si>
  <si>
    <t>86</t>
  </si>
  <si>
    <t>632411904R00</t>
  </si>
  <si>
    <t>Penetrace savých podkladů</t>
  </si>
  <si>
    <t>88</t>
  </si>
  <si>
    <t>Výplně otvorů</t>
  </si>
  <si>
    <t>45</t>
  </si>
  <si>
    <t>642942111RT2</t>
  </si>
  <si>
    <t>Osazení zárubní dveřních ocelových, pl. do 2,5 m2</t>
  </si>
  <si>
    <t>90</t>
  </si>
  <si>
    <t>Poznámka k položce:_x000d_
včetně dodávky zárubně 600 x 1970 x 100 mm</t>
  </si>
  <si>
    <t>642942111RT3</t>
  </si>
  <si>
    <t>92</t>
  </si>
  <si>
    <t>Poznámka k položce:_x000d_
včetně dodávky zárubně 700 x 1970 x 100 mm</t>
  </si>
  <si>
    <t>47</t>
  </si>
  <si>
    <t>642942111RT4</t>
  </si>
  <si>
    <t>94</t>
  </si>
  <si>
    <t>Poznámka k položce:_x000d_
včetně dodávky zárubně 800 x 1970 x 100 mm</t>
  </si>
  <si>
    <t>Lešení a stavební výtahy</t>
  </si>
  <si>
    <t>941955001R00</t>
  </si>
  <si>
    <t>Lešení lehké pomocné, výška podlahy do 1,2 m</t>
  </si>
  <si>
    <t>96</t>
  </si>
  <si>
    <t>142+35</t>
  </si>
  <si>
    <t>123,3</t>
  </si>
  <si>
    <t>49</t>
  </si>
  <si>
    <t>941955003R00</t>
  </si>
  <si>
    <t>Lešení lehké pomocné, výška podlahy do 2,5 m</t>
  </si>
  <si>
    <t>98</t>
  </si>
  <si>
    <t xml:space="preserve"> 8</t>
  </si>
  <si>
    <t>95</t>
  </si>
  <si>
    <t>Různé dokončovací konstrukce a práce na pozemních stavbách</t>
  </si>
  <si>
    <t>952901111R00</t>
  </si>
  <si>
    <t>Vyčištění budov o výšce podlaží do 4 m</t>
  </si>
  <si>
    <t>100</t>
  </si>
  <si>
    <t>Bourání konstrukcí</t>
  </si>
  <si>
    <t>51</t>
  </si>
  <si>
    <t>962031116R00</t>
  </si>
  <si>
    <t>Bourání příček z cihel pálených plných tl. 140 mm</t>
  </si>
  <si>
    <t>102</t>
  </si>
  <si>
    <t>0,9*2,1</t>
  </si>
  <si>
    <t>(3,05+6,9+6,9+1,4+1,45+1,2)*3,36</t>
  </si>
  <si>
    <t>-0,6*2*8</t>
  </si>
  <si>
    <t>2,1*2,5-0,8*2-0,6*2</t>
  </si>
  <si>
    <t>1,05*2,5-0,6*2</t>
  </si>
  <si>
    <t>1,2*2,14</t>
  </si>
  <si>
    <t>(1,061*1,93)*2+(0,9*1,93)+(1,1+1+1,2)*1,93-0,6*1,93</t>
  </si>
  <si>
    <t>((1,55+0,8)*3,36-0,6*2)*3</t>
  </si>
  <si>
    <t>2,45*3,3-1,45*2</t>
  </si>
  <si>
    <t>962032231R00</t>
  </si>
  <si>
    <t>Bourání zdiva z cihel pálených na MVC</t>
  </si>
  <si>
    <t>104</t>
  </si>
  <si>
    <t xml:space="preserve"> 0,9*0,23*1,93</t>
  </si>
  <si>
    <t>(0,6*0,4*0,7)*2</t>
  </si>
  <si>
    <t>53</t>
  </si>
  <si>
    <t>965042141R00</t>
  </si>
  <si>
    <t>Bourání mazanin betonových tl. 10 cm, nad 4 m2</t>
  </si>
  <si>
    <t>106</t>
  </si>
  <si>
    <t>37,5*0,1</t>
  </si>
  <si>
    <t>23,9*0,1</t>
  </si>
  <si>
    <t>23*0,1</t>
  </si>
  <si>
    <t>34,5*0,1</t>
  </si>
  <si>
    <t>965081713R00</t>
  </si>
  <si>
    <t>Bourání dlažeb keramických tl.10 mm, nad 1 m2</t>
  </si>
  <si>
    <t>108</t>
  </si>
  <si>
    <t>37,5</t>
  </si>
  <si>
    <t xml:space="preserve"> 23,9</t>
  </si>
  <si>
    <t>34,5</t>
  </si>
  <si>
    <t>7,15*6,8</t>
  </si>
  <si>
    <t>2,2*6,8</t>
  </si>
  <si>
    <t>3,81*6,8</t>
  </si>
  <si>
    <t xml:space="preserve"> 2,49*6,8</t>
  </si>
  <si>
    <t>11,71</t>
  </si>
  <si>
    <t>(1,84*2,75)*3</t>
  </si>
  <si>
    <t xml:space="preserve"> 0,98*2,75</t>
  </si>
  <si>
    <t>1,47*2,9+1,8*1,9</t>
  </si>
  <si>
    <t>2,4*(0,3+0,18)*3</t>
  </si>
  <si>
    <t>55</t>
  </si>
  <si>
    <t>965081702R00</t>
  </si>
  <si>
    <t>Bourání soklíků z dlažeb keramických</t>
  </si>
  <si>
    <t>110</t>
  </si>
  <si>
    <t>(15,125+2,4)*2-0,8*5-0,6*2-1,45*2</t>
  </si>
  <si>
    <t xml:space="preserve"> (9,51*2+2,4)-0,8*4-1,5+0,4*8</t>
  </si>
  <si>
    <t>(9,2+2,45)*2-1,5*3-0,7*3</t>
  </si>
  <si>
    <t>(17,75+1,95)*2-1,5*4-2,4+0,2*4+0,3*2</t>
  </si>
  <si>
    <t xml:space="preserve"> (4,2+6,8)*2-0,8</t>
  </si>
  <si>
    <t xml:space="preserve"> (2,2+6,8)*2-0,8*2</t>
  </si>
  <si>
    <t>(2,49+6,8)*2-0,8*2</t>
  </si>
  <si>
    <t>(0,98+2,75)*2-0,8</t>
  </si>
  <si>
    <t>1,47+1,8+4,8*2+0,2+0,52-0,8*2</t>
  </si>
  <si>
    <t>(0,3+0,18)*3*2</t>
  </si>
  <si>
    <t>967031132R00</t>
  </si>
  <si>
    <t>Přisekání rovných ostění cihelných na MVC</t>
  </si>
  <si>
    <t>112</t>
  </si>
  <si>
    <t>0,15*2,1*3</t>
  </si>
  <si>
    <t>0,25*2,1</t>
  </si>
  <si>
    <t>57</t>
  </si>
  <si>
    <t>968061112R00</t>
  </si>
  <si>
    <t>Vyvěšení dřevěných okenních křídel pl. do 1,5 m2</t>
  </si>
  <si>
    <t>114</t>
  </si>
  <si>
    <t>968061125R00</t>
  </si>
  <si>
    <t>Vyvěšení dřevěných dveřních křídel pl. do 2 m2</t>
  </si>
  <si>
    <t>116</t>
  </si>
  <si>
    <t xml:space="preserve"> 2</t>
  </si>
  <si>
    <t>59</t>
  </si>
  <si>
    <t>968062355R00</t>
  </si>
  <si>
    <t>Vybourání dřevěných rámů oken dvojitých pl. 2 m2</t>
  </si>
  <si>
    <t>118</t>
  </si>
  <si>
    <t>0,95*1,2*2</t>
  </si>
  <si>
    <t>968072455R00</t>
  </si>
  <si>
    <t>Vybourání kovových dveřních zárubní pl. do 2 m2</t>
  </si>
  <si>
    <t>120</t>
  </si>
  <si>
    <t>0,9*2*4</t>
  </si>
  <si>
    <t>0,7*2*23</t>
  </si>
  <si>
    <t>968072456R00</t>
  </si>
  <si>
    <t>Vybourání kovových dveřních zárubní pl. nad 2 m2</t>
  </si>
  <si>
    <t>122</t>
  </si>
  <si>
    <t>1,5*2,1</t>
  </si>
  <si>
    <t>970031100R00</t>
  </si>
  <si>
    <t>Vrtání jádrové do zdiva cihelného do D 100 mm</t>
  </si>
  <si>
    <t>124</t>
  </si>
  <si>
    <t>2*0,6</t>
  </si>
  <si>
    <t>970031130R00</t>
  </si>
  <si>
    <t>Vrtání jádrové do zdiva cihelného do D 130 mm</t>
  </si>
  <si>
    <t>126</t>
  </si>
  <si>
    <t>0,6</t>
  </si>
  <si>
    <t xml:space="preserve"> 7*0,6</t>
  </si>
  <si>
    <t>970031250R00</t>
  </si>
  <si>
    <t>Vrtání jádrové do zdiva cihelného do D 250 mm</t>
  </si>
  <si>
    <t>128</t>
  </si>
  <si>
    <t xml:space="preserve"> 0,6</t>
  </si>
  <si>
    <t>65</t>
  </si>
  <si>
    <t>971033631R00</t>
  </si>
  <si>
    <t>Vybourání otv. zeď cihel. pl.4 m2, tl.15 cm, MVC</t>
  </si>
  <si>
    <t>130</t>
  </si>
  <si>
    <t>0,95*2,2</t>
  </si>
  <si>
    <t>0,85*2,2*2</t>
  </si>
  <si>
    <t>1,28*2,2</t>
  </si>
  <si>
    <t>976085411R00</t>
  </si>
  <si>
    <t>Vybourání kanal.rámů a poklopů plochy nad 0,6 m2</t>
  </si>
  <si>
    <t>132</t>
  </si>
  <si>
    <t>67</t>
  </si>
  <si>
    <t>978013191R00</t>
  </si>
  <si>
    <t>Otlučení omítek vnitřních stěn v rozsahu do 100 %</t>
  </si>
  <si>
    <t>134</t>
  </si>
  <si>
    <t>978059521R00</t>
  </si>
  <si>
    <t>Odsekání vnitřních obkladů stěn do 2 m2</t>
  </si>
  <si>
    <t>136</t>
  </si>
  <si>
    <t>(1,9+0,9+0,9+0,1+0,9+2,05+1,9)*1,5-0,6*1,5-0,8*1,5</t>
  </si>
  <si>
    <t>(0,77+1,9)*2*1,5-0,6*1,5</t>
  </si>
  <si>
    <t>(1,54+1,21)*2*2-0,7*2-0,6*2</t>
  </si>
  <si>
    <t>(1,54+0,71)*2*2-0,6*2*2</t>
  </si>
  <si>
    <t>(1,54+0,78)*2*2-0,6*2</t>
  </si>
  <si>
    <t>(1,3+3)*2*2-0,7*2-0,6*2</t>
  </si>
  <si>
    <t>(1,45+0,78)*2*2-0,6*2</t>
  </si>
  <si>
    <t>(1,09+2,07)*2*2-0,7*2</t>
  </si>
  <si>
    <t>69</t>
  </si>
  <si>
    <t>9699. 1</t>
  </si>
  <si>
    <t>Vybourání sprchové podezděné vaničky</t>
  </si>
  <si>
    <t>138</t>
  </si>
  <si>
    <t>99</t>
  </si>
  <si>
    <t>Staveništní přesun hmot</t>
  </si>
  <si>
    <t>999281105R00</t>
  </si>
  <si>
    <t>Přesun hmot pro opravy a údržbu do výšky 6 m</t>
  </si>
  <si>
    <t>140</t>
  </si>
  <si>
    <t>S</t>
  </si>
  <si>
    <t>Přesuny sutí</t>
  </si>
  <si>
    <t>71</t>
  </si>
  <si>
    <t>979086112R00</t>
  </si>
  <si>
    <t>Nakládání nebo překládání suti a vybouraných hmot</t>
  </si>
  <si>
    <t>142</t>
  </si>
  <si>
    <t>979081111R00</t>
  </si>
  <si>
    <t>Odvoz suti a vybour. hmot na skládku do 1 km</t>
  </si>
  <si>
    <t>144</t>
  </si>
  <si>
    <t>73</t>
  </si>
  <si>
    <t>979081121R00</t>
  </si>
  <si>
    <t>Příplatek k odvozu za každý další 1 km</t>
  </si>
  <si>
    <t>146</t>
  </si>
  <si>
    <t>85,059*10</t>
  </si>
  <si>
    <t>979082111R00</t>
  </si>
  <si>
    <t>Vnitrostaveništní doprava suti do 10 m</t>
  </si>
  <si>
    <t>148</t>
  </si>
  <si>
    <t>75</t>
  </si>
  <si>
    <t>979082121R00</t>
  </si>
  <si>
    <t>Příplatek k vnitrost. dopravě suti za dalších 5 m</t>
  </si>
  <si>
    <t>150</t>
  </si>
  <si>
    <t>85,059*2</t>
  </si>
  <si>
    <t>979990107R00</t>
  </si>
  <si>
    <t>Poplatek za uložení suti - směs betonu, cihel, dřeva,</t>
  </si>
  <si>
    <t>152</t>
  </si>
  <si>
    <t>711</t>
  </si>
  <si>
    <t>Izolace proti vodě</t>
  </si>
  <si>
    <t>77</t>
  </si>
  <si>
    <t>711111001RZ1</t>
  </si>
  <si>
    <t>Izolace proti vlhkosti vodor. nátěr ALP za studena</t>
  </si>
  <si>
    <t>154</t>
  </si>
  <si>
    <t>Poznámka k položce:_x000d_
1x nátěr - včetně dodávky penetračního laku ALP</t>
  </si>
  <si>
    <t>1,2*1*5</t>
  </si>
  <si>
    <t>23*0,6</t>
  </si>
  <si>
    <t>67*0,6</t>
  </si>
  <si>
    <t>711141559RZ1</t>
  </si>
  <si>
    <t>Izolace proti vlhk. vodorovná pásy přitavením</t>
  </si>
  <si>
    <t>156</t>
  </si>
  <si>
    <t>Poznámka k položce:_x000d_
1 vrstva - včetně dodávky ASF pásu</t>
  </si>
  <si>
    <t>79</t>
  </si>
  <si>
    <t>711212000R00</t>
  </si>
  <si>
    <t>Penetrace podkladu pod hydroizolační nátěr,vč.dod.</t>
  </si>
  <si>
    <t>158</t>
  </si>
  <si>
    <t>711212001RT2</t>
  </si>
  <si>
    <t>Hydroizolační povlak - nátěr</t>
  </si>
  <si>
    <t>160</t>
  </si>
  <si>
    <t>Poznámka k položce:_x000d_
proti vlhkosti</t>
  </si>
  <si>
    <t>81</t>
  </si>
  <si>
    <t>711212601RT2</t>
  </si>
  <si>
    <t>Těsnicí pás do spoje podlaha - stěna</t>
  </si>
  <si>
    <t>162</t>
  </si>
  <si>
    <t>Poznámka k položce:_x000d_
š. 100 mm</t>
  </si>
  <si>
    <t>(0,95+1,8+2,85+1,8+0,95)</t>
  </si>
  <si>
    <t>4*2,2</t>
  </si>
  <si>
    <t>(1,2+3,55-0,9+1,2)</t>
  </si>
  <si>
    <t>2*2,2</t>
  </si>
  <si>
    <t>0,9*3</t>
  </si>
  <si>
    <t>2*2</t>
  </si>
  <si>
    <t>998711101R00</t>
  </si>
  <si>
    <t>Přesun hmot pro izolace proti vodě, výšky do 6 m</t>
  </si>
  <si>
    <t>164</t>
  </si>
  <si>
    <t>761</t>
  </si>
  <si>
    <t>Konstrukce sklobetonové</t>
  </si>
  <si>
    <t>83</t>
  </si>
  <si>
    <t>761622040R00</t>
  </si>
  <si>
    <t>Sklobet. okna tl.10cm H nad 4m, tvár. 1910/F čiré</t>
  </si>
  <si>
    <t>166</t>
  </si>
  <si>
    <t>2*0,8</t>
  </si>
  <si>
    <t>998761101R00</t>
  </si>
  <si>
    <t>Přesun hmot pro sklobetonové konstr., výšky do 6 m</t>
  </si>
  <si>
    <t>168</t>
  </si>
  <si>
    <t>764</t>
  </si>
  <si>
    <t>Konstrukce klempířské</t>
  </si>
  <si>
    <t>85</t>
  </si>
  <si>
    <t>764816121R00</t>
  </si>
  <si>
    <t>Oplechování parapetů, lakovaný Pz plech, rš 210 mm</t>
  </si>
  <si>
    <t>170</t>
  </si>
  <si>
    <t>764410850R00</t>
  </si>
  <si>
    <t>Demontáž oplechování parapetů,rš od 100 do 330 mm</t>
  </si>
  <si>
    <t>172</t>
  </si>
  <si>
    <t>87</t>
  </si>
  <si>
    <t>998764101R00</t>
  </si>
  <si>
    <t>Přesun hmot pro klempířské konstr., výšky do 6 m</t>
  </si>
  <si>
    <t>174</t>
  </si>
  <si>
    <t>766</t>
  </si>
  <si>
    <t>Konstrukce truhlářské</t>
  </si>
  <si>
    <t>766416112R00</t>
  </si>
  <si>
    <t>Obložení stěn nad 5 m2 panely SM, pl. do 1,5 m2</t>
  </si>
  <si>
    <t>176</t>
  </si>
  <si>
    <t>(15,125*2+9,51*2)*0,5</t>
  </si>
  <si>
    <t>-(0,9*8+1,8+1,5+1,3)*0,5</t>
  </si>
  <si>
    <t>(9,2+3,6)*0,5</t>
  </si>
  <si>
    <t>(9,7+8+3+3,6+2,2)*0,5</t>
  </si>
  <si>
    <t>89</t>
  </si>
  <si>
    <t>766411811R00</t>
  </si>
  <si>
    <t>Demontáž obložení stěn panely velikosti do 1,5 m2</t>
  </si>
  <si>
    <t>178</t>
  </si>
  <si>
    <t>(9,8+11,8)*0,5</t>
  </si>
  <si>
    <t>766711001R00</t>
  </si>
  <si>
    <t>Montáž oken a balkonových dveří s vypěněním</t>
  </si>
  <si>
    <t>180</t>
  </si>
  <si>
    <t>(0,95+1,2)*2*2</t>
  </si>
  <si>
    <t>91</t>
  </si>
  <si>
    <t>766661112R00</t>
  </si>
  <si>
    <t>Montáž dveří do zárubně,otevíravých 1kř.do 0,8 m</t>
  </si>
  <si>
    <t>182</t>
  </si>
  <si>
    <t>766661132R00</t>
  </si>
  <si>
    <t>Montáž dveří do zárubně,otevíravých 2kř.</t>
  </si>
  <si>
    <t>184</t>
  </si>
  <si>
    <t>93</t>
  </si>
  <si>
    <t>766661432T00</t>
  </si>
  <si>
    <t>Montáž dveří protipožárních 2kříd.</t>
  </si>
  <si>
    <t>186</t>
  </si>
  <si>
    <t>766662811R00</t>
  </si>
  <si>
    <t>Demontáž prahů dveří 1křídlových</t>
  </si>
  <si>
    <t>188</t>
  </si>
  <si>
    <t>9+1</t>
  </si>
  <si>
    <t>766662812R00</t>
  </si>
  <si>
    <t>Demontáž prahů dveří 2křídlových</t>
  </si>
  <si>
    <t>190</t>
  </si>
  <si>
    <t>766670021R00</t>
  </si>
  <si>
    <t>Montáž kliky a štítku</t>
  </si>
  <si>
    <t>192</t>
  </si>
  <si>
    <t>97</t>
  </si>
  <si>
    <t>766695212R00</t>
  </si>
  <si>
    <t>Montáž prahů dveří jednokřídlových š. do 10 cm</t>
  </si>
  <si>
    <t>194</t>
  </si>
  <si>
    <t>766695232R00</t>
  </si>
  <si>
    <t>Montáž prahů dveří dvoukřídlových š. do 10 cm</t>
  </si>
  <si>
    <t>196</t>
  </si>
  <si>
    <t>766. 1</t>
  </si>
  <si>
    <t>Dodávka okno plast 910 x 1180 mm, OS, dvojsklo 1x mléčné, barva bílá</t>
  </si>
  <si>
    <t>198</t>
  </si>
  <si>
    <t>766. 2</t>
  </si>
  <si>
    <t>Dodávka obkladový panel stěn š = 50 cm</t>
  </si>
  <si>
    <t>200</t>
  </si>
  <si>
    <t>38,385*1,15</t>
  </si>
  <si>
    <t>101</t>
  </si>
  <si>
    <t>766. 3</t>
  </si>
  <si>
    <t>Dodávka a montáž nerez. háčky na pověšení oblečení</t>
  </si>
  <si>
    <t>202</t>
  </si>
  <si>
    <t>M</t>
  </si>
  <si>
    <t>54914585</t>
  </si>
  <si>
    <t xml:space="preserve">Kliky se štítem mezip  804 Cr</t>
  </si>
  <si>
    <t>-2066911488</t>
  </si>
  <si>
    <t>103</t>
  </si>
  <si>
    <t>611. 1</t>
  </si>
  <si>
    <t>Dod. dveře vnitřní 600 x 1970 mm, laminát s vyšší mech. odolností HPL, výplň dveří RST ( lehč. dřevotříska ) plné, zámek</t>
  </si>
  <si>
    <t>206</t>
  </si>
  <si>
    <t>5+6</t>
  </si>
  <si>
    <t>611. 2</t>
  </si>
  <si>
    <t>Dod. dveře vnitřní 700 x 1970 mm, laminát s vyšší mech. odolností HPL, výplň dveří RST ( lehč. dřevotříska ) plné, zámek</t>
  </si>
  <si>
    <t>208</t>
  </si>
  <si>
    <t>4+1</t>
  </si>
  <si>
    <t>105</t>
  </si>
  <si>
    <t>611. 3</t>
  </si>
  <si>
    <t>Dod. dveře vnitřní 800 x 1970 mm, laminát s vyšší mech. odolností HPL, výplň dveří RST ( lehč. dřevotříska ) plné, zámek</t>
  </si>
  <si>
    <t>210</t>
  </si>
  <si>
    <t>15+5</t>
  </si>
  <si>
    <t>611. 4</t>
  </si>
  <si>
    <t>Dod. dveře vnitřní 1500 x 1970 mm, laminát s vyšší mech. odolností HPL, výplň dveří RST ( lehč. dřevotříska ) prosklené, zámek</t>
  </si>
  <si>
    <t>212</t>
  </si>
  <si>
    <t>107</t>
  </si>
  <si>
    <t>611. 5</t>
  </si>
  <si>
    <t>Dod. dveře vnitřní 1500 x 1970 mm, laminát s vyšší mech. odolností HPL, výplň dveří RST ( lehč. dřevotříska ) plné, zámek</t>
  </si>
  <si>
    <t>214</t>
  </si>
  <si>
    <t>611. 7</t>
  </si>
  <si>
    <t>Dod. dveře vnitřní 1500 x 1970 mm, prosklené, zámek</t>
  </si>
  <si>
    <t>216</t>
  </si>
  <si>
    <t>Poznámka k položce:_x000d_
EI 30</t>
  </si>
  <si>
    <t>109</t>
  </si>
  <si>
    <t>611. 6</t>
  </si>
  <si>
    <t>Dod. dveře vnitřní 1500 x 1970 mm, plné, zámek</t>
  </si>
  <si>
    <t>218</t>
  </si>
  <si>
    <t>61187136</t>
  </si>
  <si>
    <t>Prah dubový délka 70 cm šířka 10 cm tl. 2 cm</t>
  </si>
  <si>
    <t>220</t>
  </si>
  <si>
    <t>111</t>
  </si>
  <si>
    <t>61187156</t>
  </si>
  <si>
    <t>Prah dubový délka 80 cm šířka 10 cm tl. 2 cm</t>
  </si>
  <si>
    <t>222</t>
  </si>
  <si>
    <t>61187195</t>
  </si>
  <si>
    <t>Prah dubový délka 145 cm šířka 10 cm tl. 2 cm</t>
  </si>
  <si>
    <t>224</t>
  </si>
  <si>
    <t>113</t>
  </si>
  <si>
    <t>767896120R00</t>
  </si>
  <si>
    <t>Montáž okopových plechů H do 50 cm</t>
  </si>
  <si>
    <t>226</t>
  </si>
  <si>
    <t>(1,5*2)*4</t>
  </si>
  <si>
    <t xml:space="preserve">Dodávka  AL okopový plech na dveře tl. 0,8 mm, přírodní elox, v= 150 mm</t>
  </si>
  <si>
    <t>-1516285317</t>
  </si>
  <si>
    <t>(1,5*2)*4*1,1</t>
  </si>
  <si>
    <t>115</t>
  </si>
  <si>
    <t>998766101R00</t>
  </si>
  <si>
    <t>Přesun hmot pro truhlářské konstr., výšky do 6 m</t>
  </si>
  <si>
    <t>230</t>
  </si>
  <si>
    <t>767</t>
  </si>
  <si>
    <t>Konstrukce doplňkové stavební (zámečnické)</t>
  </si>
  <si>
    <t>767586101RT1</t>
  </si>
  <si>
    <t>Nosný rošt podhledu</t>
  </si>
  <si>
    <t>232</t>
  </si>
  <si>
    <t>Poznámka k položce:_x000d_
modul 60 x 60 cm (kazety)</t>
  </si>
  <si>
    <t>23,9</t>
  </si>
  <si>
    <t>19,2</t>
  </si>
  <si>
    <t>19,7</t>
  </si>
  <si>
    <t>117</t>
  </si>
  <si>
    <t>767586201RT1</t>
  </si>
  <si>
    <t>Podhled minerální</t>
  </si>
  <si>
    <t>234</t>
  </si>
  <si>
    <t xml:space="preserve">Poznámka k položce:_x000d_
kazety  tl. 15 mm</t>
  </si>
  <si>
    <t>767581802R00</t>
  </si>
  <si>
    <t>Demontáž podhledů - lamel</t>
  </si>
  <si>
    <t>236</t>
  </si>
  <si>
    <t xml:space="preserve"> 37,5</t>
  </si>
  <si>
    <t>119</t>
  </si>
  <si>
    <t>767582800R00</t>
  </si>
  <si>
    <t>Demontáž podhledů - roštů</t>
  </si>
  <si>
    <t>238</t>
  </si>
  <si>
    <t>767. 1</t>
  </si>
  <si>
    <t>Dod + montáž nerezové madlo dl. 100 cm, vč. kotvení</t>
  </si>
  <si>
    <t>240</t>
  </si>
  <si>
    <t>121</t>
  </si>
  <si>
    <t>767. 2</t>
  </si>
  <si>
    <t>Dod + montáž nerezová konstr. sprch. zástěn</t>
  </si>
  <si>
    <t>242</t>
  </si>
  <si>
    <t>767. 3</t>
  </si>
  <si>
    <t>Dod + montáž dělící sprchová zástěna, bezpeč. sklo</t>
  </si>
  <si>
    <t>244</t>
  </si>
  <si>
    <t>123</t>
  </si>
  <si>
    <t>767649191R00</t>
  </si>
  <si>
    <t>Montáž doplňků dveří, samozavírače hydraulického</t>
  </si>
  <si>
    <t>246</t>
  </si>
  <si>
    <t>54917025</t>
  </si>
  <si>
    <t xml:space="preserve">Zavírač dveří hydraulický R 12  č.14</t>
  </si>
  <si>
    <t>-961508692</t>
  </si>
  <si>
    <t>125</t>
  </si>
  <si>
    <t>998767101R00</t>
  </si>
  <si>
    <t>Přesun hmot pro zámečnické konstr., výšky do 6 m</t>
  </si>
  <si>
    <t>250</t>
  </si>
  <si>
    <t>771</t>
  </si>
  <si>
    <t>Podlahy z dlaždic</t>
  </si>
  <si>
    <t>771101111R00</t>
  </si>
  <si>
    <t>Vyrovnání podkladů maltou ze SMS tl. do 10 mm</t>
  </si>
  <si>
    <t>252</t>
  </si>
  <si>
    <t>127</t>
  </si>
  <si>
    <t>771101210R00</t>
  </si>
  <si>
    <t>Penetrace podkladu pod dlažby</t>
  </si>
  <si>
    <t>254</t>
  </si>
  <si>
    <t>771111122R00</t>
  </si>
  <si>
    <t>Montáž podlahových lišt přechodových</t>
  </si>
  <si>
    <t>256</t>
  </si>
  <si>
    <t>0,85*5+0,75*2</t>
  </si>
  <si>
    <t>1,5*3</t>
  </si>
  <si>
    <t>129</t>
  </si>
  <si>
    <t>771275511R00</t>
  </si>
  <si>
    <t>Montáž keram.dlaždic a schodovek na stupnice,TM</t>
  </si>
  <si>
    <t>258</t>
  </si>
  <si>
    <t>2,4*3</t>
  </si>
  <si>
    <t>771275521R00</t>
  </si>
  <si>
    <t>Montáž keramických dlaždic na podstupnice, TM</t>
  </si>
  <si>
    <t>260</t>
  </si>
  <si>
    <t>131</t>
  </si>
  <si>
    <t>771475034R00</t>
  </si>
  <si>
    <t>Obklad soklíků keram.stupňov., tmel,20x10 H 10 cm</t>
  </si>
  <si>
    <t>262</t>
  </si>
  <si>
    <t>771475014R00</t>
  </si>
  <si>
    <t>Obklad soklíků keram.rovných, tmel,výška 10 cm</t>
  </si>
  <si>
    <t>264</t>
  </si>
  <si>
    <t>(1,5+0,7+2,25*2)-0,8*2</t>
  </si>
  <si>
    <t>(1,3+0,8+2,25*2)-0,8*2</t>
  </si>
  <si>
    <t>(2,23+6,8)*2-0,8</t>
  </si>
  <si>
    <t>(9,51*2+2,4)-0,8*4+0,35*8-1,5</t>
  </si>
  <si>
    <t>(0,98+2,75)*2-0,8*2</t>
  </si>
  <si>
    <t>(1,85+2,75)*2-0,8</t>
  </si>
  <si>
    <t>(1,47+2,9*2+1,8+1,9*2+0,2+0,5)-0,8*4</t>
  </si>
  <si>
    <t>(15,125+2,4)*2-1,3-1,5-0,8*5-1,5*2+0,35*14</t>
  </si>
  <si>
    <t>(1,95+17,75)*2-1,5*4-2,4+0,2*4+0,35*2</t>
  </si>
  <si>
    <t>133</t>
  </si>
  <si>
    <t>771479001R00</t>
  </si>
  <si>
    <t>Řezání dlaždic keramických pro soklíky</t>
  </si>
  <si>
    <t>266</t>
  </si>
  <si>
    <t>(2,88+167,84)/3*2</t>
  </si>
  <si>
    <t>771578011R00</t>
  </si>
  <si>
    <t>Spára podlaha - stěna, silikonem</t>
  </si>
  <si>
    <t>268</t>
  </si>
  <si>
    <t>167,84</t>
  </si>
  <si>
    <t>(1,9+0,9+0,9+0,1+0,9+2,05+1,9+3,05)-0,6-0,8+4*2</t>
  </si>
  <si>
    <t>(0,77+1,9)*2-0,6+4*2</t>
  </si>
  <si>
    <t>(2,6+2,9)*2-0,6*3-0,8+4*2</t>
  </si>
  <si>
    <t>((1,5+0,9)*2-0,6)*3+4*2*3</t>
  </si>
  <si>
    <t>(1,3+2,9)*2-0,6*3-0,8+4*2</t>
  </si>
  <si>
    <t>((1,4+0,9)*2-0,6)*3+4*2*3</t>
  </si>
  <si>
    <t>(2,8+1,9)*2-0,8*2+4*2</t>
  </si>
  <si>
    <t>(2,625+1,9)*2-0,8*2+4*2</t>
  </si>
  <si>
    <t>(2,575+1,9)*2-0,8+4*2</t>
  </si>
  <si>
    <t xml:space="preserve"> (1,475+3,8)*2-0,8+4*2</t>
  </si>
  <si>
    <t>(0,1*2+0,95*2+1,91*2+2,85)-0,8+4*2</t>
  </si>
  <si>
    <t>(0,95*2+1,8*2+2,85)+4*2,2</t>
  </si>
  <si>
    <t>(3,55+1,5)*2-0,8-0,9+4*2</t>
  </si>
  <si>
    <t>(3,55+2,2)*2-0,9+4*2,2</t>
  </si>
  <si>
    <t>(1,54+1,21)*2-0,6-0,7+4*2</t>
  </si>
  <si>
    <t>(1,54+0,71)*2-0,6*2+4*2</t>
  </si>
  <si>
    <t>(1,54+0,78)*2-0,6+4*2</t>
  </si>
  <si>
    <t>(1,3+3)*2-0,6-0,7+4*2</t>
  </si>
  <si>
    <t>(1,45+0,78)*2-0,6+4*2</t>
  </si>
  <si>
    <t>(1,09+2,07)*2-0,7+4*2</t>
  </si>
  <si>
    <t>(1,84+2,75)*2-0,6-0,7+4*2,2</t>
  </si>
  <si>
    <t>(0,84+1,4)*2-0,6+4*2</t>
  </si>
  <si>
    <t>135</t>
  </si>
  <si>
    <t>771575109R00</t>
  </si>
  <si>
    <t>Montáž podlah keram.,hladké, tmel, 30x30 cm</t>
  </si>
  <si>
    <t>270</t>
  </si>
  <si>
    <t>12,2+8,12+5,32+4,98+3,58+4,64+3,17+5,6</t>
  </si>
  <si>
    <t>14,9+10,9+5,63+7,81+16,9+23,9</t>
  </si>
  <si>
    <t xml:space="preserve"> 4,62+4,83+2,26+2,7+5,1+5,1+5,1+7,65</t>
  </si>
  <si>
    <t>37,5+23+34,5</t>
  </si>
  <si>
    <t>771579791R00</t>
  </si>
  <si>
    <t>Příplatek za plochu podlah keram. do 5 m2 jednotl.</t>
  </si>
  <si>
    <t>272</t>
  </si>
  <si>
    <t>4,98+3,58+4,64+3,17+4,62+4,83+2,26+2,7</t>
  </si>
  <si>
    <t>137</t>
  </si>
  <si>
    <t>771. 1</t>
  </si>
  <si>
    <t xml:space="preserve">Dodávka dlažba Rako Extra  30 x 30 cm,  bílá</t>
  </si>
  <si>
    <t>-788976267</t>
  </si>
  <si>
    <t>9,44+40,12+41,3+11,8+7,8</t>
  </si>
  <si>
    <t>771. 2</t>
  </si>
  <si>
    <t xml:space="preserve">Dodávka dlažba Taurus  30 x 30 cm,  šedá - Upřesnit investorem</t>
  </si>
  <si>
    <t>1631296633</t>
  </si>
  <si>
    <t>88,5</t>
  </si>
  <si>
    <t>(37,5+2,3+34,5)*1,1</t>
  </si>
  <si>
    <t>139</t>
  </si>
  <si>
    <t>59764240</t>
  </si>
  <si>
    <t xml:space="preserve">Dlažba  schodovka 300x300x9 mm</t>
  </si>
  <si>
    <t>-1788497997</t>
  </si>
  <si>
    <t>(7,2*0,3)*2*1,1</t>
  </si>
  <si>
    <t>771. 4</t>
  </si>
  <si>
    <t>Opravy podlah keramických, příprava podkladu, dodávka dlažba dle stáv. rozměrů a typu</t>
  </si>
  <si>
    <t>280</t>
  </si>
  <si>
    <t xml:space="preserve"> 0,6*0,6</t>
  </si>
  <si>
    <t>141</t>
  </si>
  <si>
    <t>5537000111</t>
  </si>
  <si>
    <t>Lišta přechodová Al 30/A lepicí l=93 cm stříbro</t>
  </si>
  <si>
    <t>282</t>
  </si>
  <si>
    <t>5537000121</t>
  </si>
  <si>
    <t>Lišta přechodová Al 30/A lepicí l=270 cm stříbro</t>
  </si>
  <si>
    <t>284</t>
  </si>
  <si>
    <t>143</t>
  </si>
  <si>
    <t>58581981</t>
  </si>
  <si>
    <t>Malta vyrovnávací AM 20</t>
  </si>
  <si>
    <t>kg</t>
  </si>
  <si>
    <t>286</t>
  </si>
  <si>
    <t>172,3*1,6*5</t>
  </si>
  <si>
    <t>998771101R00</t>
  </si>
  <si>
    <t>Přesun hmot pro podlahy z dlaždic, výšky do 6 m</t>
  </si>
  <si>
    <t>288</t>
  </si>
  <si>
    <t>776</t>
  </si>
  <si>
    <t>Podlahy povlakové</t>
  </si>
  <si>
    <t>145</t>
  </si>
  <si>
    <t>776401800R00</t>
  </si>
  <si>
    <t>Demontáž soklíků nebo lišt, pryžových nebo z PVC</t>
  </si>
  <si>
    <t>290</t>
  </si>
  <si>
    <t>776101101R00</t>
  </si>
  <si>
    <t>Vysávání podlah prům.vysavačem pod povlak.podlahy</t>
  </si>
  <si>
    <t>292</t>
  </si>
  <si>
    <t>147</t>
  </si>
  <si>
    <t>776421100R00</t>
  </si>
  <si>
    <t>Lepení podlahových soklíků z PVC a vinylu</t>
  </si>
  <si>
    <t>294</t>
  </si>
  <si>
    <t>(2,75+6,8)*2-0,8</t>
  </si>
  <si>
    <t>(2,85+6,8)*2-0,8</t>
  </si>
  <si>
    <t>(3,12+3,9)*2-0,8-0,7</t>
  </si>
  <si>
    <t>(3,18+3,9)*2-0,7-0,8+0,2*2</t>
  </si>
  <si>
    <t>776511810R00</t>
  </si>
  <si>
    <t>Odstranění PVC a koberců lepených bez podložky</t>
  </si>
  <si>
    <t>296</t>
  </si>
  <si>
    <t>149</t>
  </si>
  <si>
    <t>776521200R00</t>
  </si>
  <si>
    <t>Lepení povlakových podlah z dílců PVC a CV (vinyl)</t>
  </si>
  <si>
    <t>298</t>
  </si>
  <si>
    <t>28410301</t>
  </si>
  <si>
    <t>Dodávka krytina FORBO Scandi útlum 15 Db, Upřesnit</t>
  </si>
  <si>
    <t>300</t>
  </si>
  <si>
    <t>63,4*1,15</t>
  </si>
  <si>
    <t>62,4*0,15*1,15</t>
  </si>
  <si>
    <t>151</t>
  </si>
  <si>
    <t>998775101R00</t>
  </si>
  <si>
    <t>Přesun hmot pro podlahy vlysové, výšky do 6 m</t>
  </si>
  <si>
    <t>302</t>
  </si>
  <si>
    <t>777</t>
  </si>
  <si>
    <t>Podlahy ze syntetických hmot</t>
  </si>
  <si>
    <t>777553010R00</t>
  </si>
  <si>
    <t>Penetrace savého podkladu disperzí</t>
  </si>
  <si>
    <t>304</t>
  </si>
  <si>
    <t>153</t>
  </si>
  <si>
    <t>777553210R00</t>
  </si>
  <si>
    <t>Vyrovnání podlah, samonivel. hmota tl. 2mm</t>
  </si>
  <si>
    <t>306</t>
  </si>
  <si>
    <t>998777101R00</t>
  </si>
  <si>
    <t>Přesun hmot pro podlahy syntetické, výšky do 6 m</t>
  </si>
  <si>
    <t>308</t>
  </si>
  <si>
    <t>781</t>
  </si>
  <si>
    <t>Obklady (keramické)</t>
  </si>
  <si>
    <t>155</t>
  </si>
  <si>
    <t>781475120R00</t>
  </si>
  <si>
    <t>Obklad vnitřní stěn keramický, do tmele, 30x60 cm</t>
  </si>
  <si>
    <t>310</t>
  </si>
  <si>
    <t xml:space="preserve"> (1,9+0,9+0,9+0,1+0,9+2,05+1,9+3,05)*2-0,6*2-0,8*2</t>
  </si>
  <si>
    <t>0,9*0,1</t>
  </si>
  <si>
    <t>(0,77+1,9)*2*2-0,6*2</t>
  </si>
  <si>
    <t>(2,6+2,9)*2*2-0,6*2*3-0,8*2</t>
  </si>
  <si>
    <t xml:space="preserve"> ((1,5+0,9)*2*2-0,6*2)*3</t>
  </si>
  <si>
    <t xml:space="preserve"> (1,3+2,9)*2*2-0,6*2*3-0,8*2</t>
  </si>
  <si>
    <t>((1,4+0,9)*2*2-0,6*2)*3</t>
  </si>
  <si>
    <t xml:space="preserve"> (2,8+1,9)*2*2-0,8*2*2</t>
  </si>
  <si>
    <t>(2,625+1,9)*2*2-0,8*2*2</t>
  </si>
  <si>
    <t>(2,575+1,9)*2*2-0,8*2</t>
  </si>
  <si>
    <t>(1,475+3,8)*2*2-0,8*2</t>
  </si>
  <si>
    <t xml:space="preserve"> (0,1*2+0,95*2+1,91*2+2,85)*2-0,8*2</t>
  </si>
  <si>
    <t>(0,95*2+1,8*2+2,85)*2,2</t>
  </si>
  <si>
    <t xml:space="preserve"> (3,55+1,5)*2*2-0,8*2-0,9*2</t>
  </si>
  <si>
    <t xml:space="preserve"> (3,55+2,2)*2*2,2-0,9*2</t>
  </si>
  <si>
    <t>(1,54+1,21)*2*2-0,6*2-0,7*2</t>
  </si>
  <si>
    <t xml:space="preserve"> (1,3+3)*2*2-0,6*2-0,7*2</t>
  </si>
  <si>
    <t>(1,84+2,75)*2*2,2-0,6*2-0,7*2</t>
  </si>
  <si>
    <t>(0,84+1,4)*2*2-0,6*2</t>
  </si>
  <si>
    <t xml:space="preserve"> (1,84+2,75)*2*2,2-0,6*2-0,7*2</t>
  </si>
  <si>
    <t>781479711R00</t>
  </si>
  <si>
    <t>Příplatek k obkladu stěn keram.,za plochu do 10 m2</t>
  </si>
  <si>
    <t>312</t>
  </si>
  <si>
    <t>((1,5+0,9)*2*2-0,6*2)*3</t>
  </si>
  <si>
    <t xml:space="preserve"> ((1,4+0,9)*2*2-0,6*2)*3</t>
  </si>
  <si>
    <t xml:space="preserve"> (1,54+1,21)*2*2-0,6*2-0,7*2</t>
  </si>
  <si>
    <t>157</t>
  </si>
  <si>
    <t>781497121RS3</t>
  </si>
  <si>
    <t>Lišta hliníková rohová k obkladům</t>
  </si>
  <si>
    <t>314</t>
  </si>
  <si>
    <t>Poznámka k položce:_x000d_
pro tloušťku obkladu 10 mm</t>
  </si>
  <si>
    <t xml:space="preserve"> 2*2</t>
  </si>
  <si>
    <t xml:space="preserve"> 6*2+4*2,2</t>
  </si>
  <si>
    <t xml:space="preserve"> 0,9*7+0,78*2+0,85*2</t>
  </si>
  <si>
    <t>781. 1</t>
  </si>
  <si>
    <t>Dodávka obklad Fako Easy 20 x 40 cm, bílá</t>
  </si>
  <si>
    <t>316</t>
  </si>
  <si>
    <t>22,4</t>
  </si>
  <si>
    <t>159</t>
  </si>
  <si>
    <t>781. 2</t>
  </si>
  <si>
    <t xml:space="preserve">Dodávka obklad Fako Easy 20 x 40 cm,  oranžová</t>
  </si>
  <si>
    <t>-1836687078</t>
  </si>
  <si>
    <t>781. 3</t>
  </si>
  <si>
    <t xml:space="preserve">Dodávka obklad Marazzi Paint MMTL  20 x 50 cm,  bianko</t>
  </si>
  <si>
    <t>1128517305</t>
  </si>
  <si>
    <t>98+106,4+37,8</t>
  </si>
  <si>
    <t>161</t>
  </si>
  <si>
    <t>781. 4</t>
  </si>
  <si>
    <t xml:space="preserve">Dodávka obklad Marazzi Paint MMTK  20 x 50 cm,  grigio</t>
  </si>
  <si>
    <t>-508669198</t>
  </si>
  <si>
    <t>18,2+14+5,6</t>
  </si>
  <si>
    <t>781. 5</t>
  </si>
  <si>
    <t xml:space="preserve">Dodávka obklad Marazzi Paint MMTJ  20 x 50 cm,  blu</t>
  </si>
  <si>
    <t>-2007999466</t>
  </si>
  <si>
    <t>25,2+30,8+15,4</t>
  </si>
  <si>
    <t>163</t>
  </si>
  <si>
    <t>781. 7</t>
  </si>
  <si>
    <t>Dodávka obklad Cifre Oxigeno Bieige 20 x 50 cm, béžová</t>
  </si>
  <si>
    <t>-265973739</t>
  </si>
  <si>
    <t>781. 8</t>
  </si>
  <si>
    <t>Dodávka obklad Cifre Oxigeno Brown 20 x 50 cm, hnědá</t>
  </si>
  <si>
    <t>-1515234172</t>
  </si>
  <si>
    <t>165</t>
  </si>
  <si>
    <t>781. 9</t>
  </si>
  <si>
    <t>Dodávka a montáž zrcadla, rozměry přesně doměřit na stavbě</t>
  </si>
  <si>
    <t>1008453847</t>
  </si>
  <si>
    <t xml:space="preserve"> 0,9*0,6</t>
  </si>
  <si>
    <t>1,9*0,6*4</t>
  </si>
  <si>
    <t>0,9*0,6*2</t>
  </si>
  <si>
    <t>0,8*0,6+1,9*0,6</t>
  </si>
  <si>
    <t>998781101R00</t>
  </si>
  <si>
    <t>Přesun hmot pro obklady keramické, výšky do 6 m</t>
  </si>
  <si>
    <t>332</t>
  </si>
  <si>
    <t>783</t>
  </si>
  <si>
    <t>Nátěry</t>
  </si>
  <si>
    <t>167</t>
  </si>
  <si>
    <t>783812100Rvv</t>
  </si>
  <si>
    <t>Nátěr omítek stěn silikátový (fasádní) -odstín dle investora</t>
  </si>
  <si>
    <t>334</t>
  </si>
  <si>
    <t>Poznámka k položce:_x000d_
umyvatelný nátěr vnitřnísh stěn</t>
  </si>
  <si>
    <t>(2,32+6,8)*2*2-0,8*2*2</t>
  </si>
  <si>
    <t>(2,49+6,8)*2*2-0,8*2*2</t>
  </si>
  <si>
    <t>(9,85+2,45)*2*1,5-1,5-0,7*1,5*3-0,8*1,5</t>
  </si>
  <si>
    <t>(1,9+12)*2*1,5-2,4*1,5-1,5*1,5-1,9*1,5</t>
  </si>
  <si>
    <t>(15,125+2,4)*2*1,8-0,8*1,8*5-1,5*1,8*2-1,3*1,8-1,5*1,8</t>
  </si>
  <si>
    <t>0,3*1,8*14</t>
  </si>
  <si>
    <t>(9,51*2+2,4)*1,8-1,5*1,8-0,8*1,8*3+0,3*1,8*6</t>
  </si>
  <si>
    <t>783. 1</t>
  </si>
  <si>
    <t>Nátěr ocel. zárubně jednokřídlé, 2x, očištění, příprava podkladu</t>
  </si>
  <si>
    <t>336</t>
  </si>
  <si>
    <t xml:space="preserve"> 4</t>
  </si>
  <si>
    <t>169</t>
  </si>
  <si>
    <t>783. 2</t>
  </si>
  <si>
    <t>Nátěr ocel. zárubně dvoukřídlé, 2x, očištění, příprava podkladu</t>
  </si>
  <si>
    <t>338</t>
  </si>
  <si>
    <t>784</t>
  </si>
  <si>
    <t>Malby</t>
  </si>
  <si>
    <t>784402801R00</t>
  </si>
  <si>
    <t>Odstranění malby oškrábáním v místnosti H do 3,8 m</t>
  </si>
  <si>
    <t>340</t>
  </si>
  <si>
    <t xml:space="preserve"> 99,36</t>
  </si>
  <si>
    <t xml:space="preserve"> 678,7</t>
  </si>
  <si>
    <t>171</t>
  </si>
  <si>
    <t>784442001RT1</t>
  </si>
  <si>
    <t>Malba disperzní interiér.,výška do 3,8 m</t>
  </si>
  <si>
    <t>342</t>
  </si>
  <si>
    <t>Poznámka k položce:_x000d_
1barevná, 1x nátěr, 1x penetrace</t>
  </si>
  <si>
    <t>680+103+112</t>
  </si>
  <si>
    <t>785</t>
  </si>
  <si>
    <t>Tapetování</t>
  </si>
  <si>
    <t>785411110RVV</t>
  </si>
  <si>
    <t>Lepení tapet papír. bez vzoru na stěnu do v. 3,8m</t>
  </si>
  <si>
    <t>344</t>
  </si>
  <si>
    <t>Poznámka k položce:_x000d_
vč. dod. fólie</t>
  </si>
  <si>
    <t>0,91*1,18*2</t>
  </si>
  <si>
    <t>2*1,18</t>
  </si>
  <si>
    <t>0,6*1,18*3</t>
  </si>
  <si>
    <t>SO 02 - Vodovod, kanalizace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</si>
  <si>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</si>
  <si>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</si>
  <si>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</si>
  <si>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</si>
  <si>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</si>
  <si>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</si>
  <si>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</si>
  <si>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</si>
  <si>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</si>
  <si>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</si>
  <si>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</si>
  <si>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</si>
  <si>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HSV</t>
  </si>
  <si>
    <t>Práce a dodávky HSV</t>
  </si>
  <si>
    <t>Zemní práce</t>
  </si>
  <si>
    <t>132201201</t>
  </si>
  <si>
    <t>Hloubení zapažených i nezapažených rýh šířky přes 600 do 2 000 mm s urovnáním dna do předepsaného profilu a spádu v hornině tř. 3 do 100 m3</t>
  </si>
  <si>
    <t>-211999906</t>
  </si>
  <si>
    <t>132212102</t>
  </si>
  <si>
    <t>Hloubení zapažených i nezapažených rýh šířky do 600 mm ručním nebo pneumatickým nářadím s urovnáním dna do předepsaného profilu a spádu v horninách tř. 3 nesoudržných</t>
  </si>
  <si>
    <t>-1956383688</t>
  </si>
  <si>
    <t>23*0,6*0,7+67*0,6*1,1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</si>
  <si>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</si>
  <si>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</si>
  <si>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83542416</t>
  </si>
  <si>
    <t>3*0,9*1</t>
  </si>
  <si>
    <t>0,9*1,1*0,8"zásyp revizní šachty</t>
  </si>
  <si>
    <t>94*0,7*0,6</t>
  </si>
  <si>
    <t>58337331</t>
  </si>
  <si>
    <t>štěrkopísek frakce 0/22</t>
  </si>
  <si>
    <t>668370455</t>
  </si>
  <si>
    <t>42,972*2 'Přepočtené koeficientem množství</t>
  </si>
  <si>
    <t>181301102</t>
  </si>
  <si>
    <t>Rozprostření a urovnání ornice v rovině nebo ve svahu sklonu do 1:5 při souvislé ploše do 500 m2, tl. vrstvy přes 100 do 150 mm</t>
  </si>
  <si>
    <t>-24219431</t>
  </si>
  <si>
    <t>3*2,5</t>
  </si>
  <si>
    <t>181951102</t>
  </si>
  <si>
    <t>Úprava pláně vyrovnáním výškových rozdílů v hornině tř. 1 až 4 se zhutněním</t>
  </si>
  <si>
    <t>1266314980</t>
  </si>
  <si>
    <t>Svislé a kompletní konstrukce</t>
  </si>
  <si>
    <t>358215114</t>
  </si>
  <si>
    <t>Bourání šachty, stoky kompletní nebo vybourání otvorů průřezové plochy do 4 m2 ve stokách ze zdiva kamenného</t>
  </si>
  <si>
    <t>-61476647</t>
  </si>
  <si>
    <t>Vodorovné konstrukce</t>
  </si>
  <si>
    <t>451573111</t>
  </si>
  <si>
    <t>Lože pod potrubí, stoky a drobné objekty v otevřeném výkopu z písku a štěrkopísku do 63 mm</t>
  </si>
  <si>
    <t>158118608</t>
  </si>
  <si>
    <t>3*1*0,1+0,6*0,1*94</t>
  </si>
  <si>
    <t>Trubní vedení</t>
  </si>
  <si>
    <t>871370310</t>
  </si>
  <si>
    <t>Montáž kanalizačního potrubí z plastů z polypropylenu PP hladkého plnostěnného SN 10 DN 300</t>
  </si>
  <si>
    <t>417053055</t>
  </si>
  <si>
    <t>28617006</t>
  </si>
  <si>
    <t>trubka kanalizační PP plnostěnná třívrstvá DN 300x1000 mm SN 10</t>
  </si>
  <si>
    <t>973324378</t>
  </si>
  <si>
    <t>871370310vl1</t>
  </si>
  <si>
    <t>Dopojení nového potrubí na stávající revizní šachtu před objektem</t>
  </si>
  <si>
    <t>-1573372899</t>
  </si>
  <si>
    <t>Poznámka k položce:_x000d_
Dopojení nového potrubí po demontáži původního</t>
  </si>
  <si>
    <t>Ostatní konstrukce a práce, bourání</t>
  </si>
  <si>
    <t>965043441</t>
  </si>
  <si>
    <t>Bourání mazanin betonových s potěrem nebo teracem tl. do 150 mm, plochy přes 4 m2</t>
  </si>
  <si>
    <t>-117863707</t>
  </si>
  <si>
    <t>23*0,6*0,15+67*0,6*0,15</t>
  </si>
  <si>
    <t>974031142</t>
  </si>
  <si>
    <t>Vysekání rýh ve zdivu cihelném na maltu vápennou nebo vápenocementovou do hl. 70 mm a šířky do 70 mm</t>
  </si>
  <si>
    <t>-216614856</t>
  </si>
  <si>
    <t>32"kanalizace</t>
  </si>
  <si>
    <t>68"voda</t>
  </si>
  <si>
    <t>974031143</t>
  </si>
  <si>
    <t>Vysekání rýh ve zdivu cihelném na maltu vápennou nebo vápenocementovou do hl. 70 mm a šířky do 100 mm</t>
  </si>
  <si>
    <t>-607214310</t>
  </si>
  <si>
    <t>29"voda</t>
  </si>
  <si>
    <t>974031153</t>
  </si>
  <si>
    <t>Vysekání rýh ve zdivu cihelném na maltu vápennou nebo vápenocementovou do hl. 100 mm a šířky do 100 mm</t>
  </si>
  <si>
    <t>-199399960</t>
  </si>
  <si>
    <t>7"kanál</t>
  </si>
  <si>
    <t>974031154</t>
  </si>
  <si>
    <t>Vysekání rýh ve zdivu cihelném na maltu vápennou nebo vápenocementovou do hl. 100 mm a šířky do 150 mm</t>
  </si>
  <si>
    <t>-486475568</t>
  </si>
  <si>
    <t>4"kanalizace</t>
  </si>
  <si>
    <t>997</t>
  </si>
  <si>
    <t>Přesun sutě</t>
  </si>
  <si>
    <t>997013152</t>
  </si>
  <si>
    <t>Vnitrostaveništní doprava suti a vybouraných hmot vodorovně do 50 m svisle s omezením mechanizace pro budovy a haly výšky přes 6 do 9 m</t>
  </si>
  <si>
    <t>449735611</t>
  </si>
  <si>
    <t>997013501</t>
  </si>
  <si>
    <t>Odvoz suti a vybouraných hmot na skládku nebo meziskládku se složením, na vzdálenost do 1 km</t>
  </si>
  <si>
    <t>682701767</t>
  </si>
  <si>
    <t>997013509</t>
  </si>
  <si>
    <t>Odvoz suti a vybouraných hmot na skládku nebo meziskládku se složením, na vzdálenost Příplatek k ceně za každý další i započatý 1 km přes 1 km</t>
  </si>
  <si>
    <t>1568451044</t>
  </si>
  <si>
    <t>25,271*15 'Přepočtené koeficientem množství</t>
  </si>
  <si>
    <t>997013831</t>
  </si>
  <si>
    <t>Poplatek za uložení stavebního odpadu na skládce (skládkovné) směsného stavebního a demoličního zatříděného do Katalogu odpadů pod kódem 170 904</t>
  </si>
  <si>
    <t>760583917</t>
  </si>
  <si>
    <t>PSV</t>
  </si>
  <si>
    <t>Práce a dodávky PSV</t>
  </si>
  <si>
    <t>721</t>
  </si>
  <si>
    <t>Zdravotechnika - vnitřní kanalizace</t>
  </si>
  <si>
    <t>721140802</t>
  </si>
  <si>
    <t>Demontáž potrubí z litinových trub odpadních nebo dešťových do DN 100</t>
  </si>
  <si>
    <t>-1749449964</t>
  </si>
  <si>
    <t>721140806</t>
  </si>
  <si>
    <t>Demontáž potrubí z litinových trub odpadních nebo dešťových přes 100 do DN 200</t>
  </si>
  <si>
    <t>1340591396</t>
  </si>
  <si>
    <t>721171915</t>
  </si>
  <si>
    <t>Opravy odpadního potrubí plastového propojení dosavadního potrubí DN 110 LT</t>
  </si>
  <si>
    <t>-841954357</t>
  </si>
  <si>
    <t>721171916</t>
  </si>
  <si>
    <t>Opravy odpadního potrubí plastového propojení dosavadního potrubí DN 125 LT</t>
  </si>
  <si>
    <t>-648898222</t>
  </si>
  <si>
    <t>Poznámka k položce:_x000d_
Propojení ve stávající revizní šachtě v podlaze chodeb</t>
  </si>
  <si>
    <t>721173401.OSM</t>
  </si>
  <si>
    <t>Potrubí kanalizační plastové svodné systém KG DN 110</t>
  </si>
  <si>
    <t>-2060071828</t>
  </si>
  <si>
    <t>721173402.OSM</t>
  </si>
  <si>
    <t>Potrubí kanalizační plastové svodné systém KG DN 125</t>
  </si>
  <si>
    <t>-1002049878</t>
  </si>
  <si>
    <t>721173403.OSM</t>
  </si>
  <si>
    <t>Potrubí kanalizační plastové svodné systém KG DN 160</t>
  </si>
  <si>
    <t>1493268257</t>
  </si>
  <si>
    <t>721174025</t>
  </si>
  <si>
    <t>Potrubí z plastových trub polypropylenové odpadní (svislé) DN 100</t>
  </si>
  <si>
    <t>1686291794</t>
  </si>
  <si>
    <t>721174042</t>
  </si>
  <si>
    <t>Potrubí z plastových trub polypropylenové připojovací DN 40</t>
  </si>
  <si>
    <t>-386673642</t>
  </si>
  <si>
    <t>721174043</t>
  </si>
  <si>
    <t>Potrubí z plastových trub polypropylenové připojovací DN 50</t>
  </si>
  <si>
    <t>-1609237931</t>
  </si>
  <si>
    <t>721174044</t>
  </si>
  <si>
    <t>Potrubí z plastových trub polypropylenové připojovací DN 70</t>
  </si>
  <si>
    <t>681404328</t>
  </si>
  <si>
    <t>721174045</t>
  </si>
  <si>
    <t>Potrubí z plastových trub polypropylenové připojovací DN 100</t>
  </si>
  <si>
    <t>-1439737554</t>
  </si>
  <si>
    <t>721194104</t>
  </si>
  <si>
    <t>Vyměření přípojek na potrubí vyvedení a upevnění odpadních výpustek DN 40</t>
  </si>
  <si>
    <t>-998964255</t>
  </si>
  <si>
    <t>721194105</t>
  </si>
  <si>
    <t>Vyměření přípojek na potrubí vyvedení a upevnění odpadních výpustek DN 50</t>
  </si>
  <si>
    <t>1842547375</t>
  </si>
  <si>
    <t>721194109</t>
  </si>
  <si>
    <t>Vyměření přípojek na potrubí vyvedení a upevnění odpadních výpustek DN 100</t>
  </si>
  <si>
    <t>646566531</t>
  </si>
  <si>
    <t>721219114</t>
  </si>
  <si>
    <t>Montáž odtokového sprchového žlabu délky do 1000 mm</t>
  </si>
  <si>
    <t>-851200515</t>
  </si>
  <si>
    <t>55233115r1</t>
  </si>
  <si>
    <t>Nerezový sprchový žlab s mřížkou ACO SchowerDrain E+ 800 nízký sifon- dl 800mm</t>
  </si>
  <si>
    <t>1853970619</t>
  </si>
  <si>
    <t>721219114VL1</t>
  </si>
  <si>
    <t>Montáž odtokového sprchového žlabu délky do 2000 mm</t>
  </si>
  <si>
    <t>1985295051</t>
  </si>
  <si>
    <t>55233115R2</t>
  </si>
  <si>
    <t>Nerezový sprchový žlab s mřížkou ACO SchowerDrain E+ 1600 nízký sifon- dl 1600mm</t>
  </si>
  <si>
    <t>87156913</t>
  </si>
  <si>
    <t>721226511.HLE</t>
  </si>
  <si>
    <t>Zápachová uzávěrka HL 400 ECO podomítková pro pračku a myčku DN 40</t>
  </si>
  <si>
    <t>1604036991</t>
  </si>
  <si>
    <t>721290821</t>
  </si>
  <si>
    <t>Vnitrostaveništní přemístění vybouraných (demontovaných) hmot vnitřní kanalizace vodorovně do 100 m v objektech výšky do 6 m</t>
  </si>
  <si>
    <t>153789293</t>
  </si>
  <si>
    <t>998721101</t>
  </si>
  <si>
    <t>Přesun hmot pro vnitřní kanalizace stanovený z hmotnosti přesunovaného materiálu vodorovná dopravní vzdálenost do 50 m v objektech výšky do 6 m</t>
  </si>
  <si>
    <t>715034224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</si>
  <si>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</si>
  <si>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</si>
  <si>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-347850676</t>
  </si>
  <si>
    <t>722</t>
  </si>
  <si>
    <t>Zdravotechnika - vnitřní vodovod</t>
  </si>
  <si>
    <t>722130801</t>
  </si>
  <si>
    <t>Demontáž potrubí z ocelových trubek pozinkovaných závitových do DN 25</t>
  </si>
  <si>
    <t>-388722097</t>
  </si>
  <si>
    <t>722130802</t>
  </si>
  <si>
    <t>Demontáž potrubí z ocelových trubek pozinkovaných závitových přes 25 do DN 40</t>
  </si>
  <si>
    <t>-1273003949</t>
  </si>
  <si>
    <t>722176112</t>
  </si>
  <si>
    <t>Montáž potrubí z plastových trub svařovaných polyfuzně D přes 16 do 20 mm</t>
  </si>
  <si>
    <t>-1897530090</t>
  </si>
  <si>
    <t>722176113</t>
  </si>
  <si>
    <t>Montáž potrubí z plastových trub svařovaných polyfuzně D přes 20 do 25 mm</t>
  </si>
  <si>
    <t>956751360</t>
  </si>
  <si>
    <t>722176114</t>
  </si>
  <si>
    <t>Montáž potrubí z plastových trub svařovaných polyfuzně D přes 25 do 32 mm</t>
  </si>
  <si>
    <t>1929518393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</si>
  <si>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</si>
  <si>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</si>
  <si>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1148599903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</si>
  <si>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</si>
  <si>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</si>
  <si>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1918660752</t>
  </si>
  <si>
    <t>28614101</t>
  </si>
  <si>
    <t>trubka vícevrstvá pro vodu a topení PP-RCT S 3,2 D 20mm</t>
  </si>
  <si>
    <t>-1972778650</t>
  </si>
  <si>
    <t>28614102</t>
  </si>
  <si>
    <t>trubka vícevrstvá pro vodu a topení PP-RCT S 3,2 D 25mm</t>
  </si>
  <si>
    <t>-1010616284</t>
  </si>
  <si>
    <t>28614103</t>
  </si>
  <si>
    <t>trubka vícevrstvá pro vodu a topení PP-RCT S 3,2 D 32mm</t>
  </si>
  <si>
    <t>-1838583840</t>
  </si>
  <si>
    <t>722182011</t>
  </si>
  <si>
    <t>Podpůrný žlab pro potrubí průměru D 20</t>
  </si>
  <si>
    <t>-667065239</t>
  </si>
  <si>
    <t>722182012</t>
  </si>
  <si>
    <t>Podpůrný žlab pro potrubí průměru D 25</t>
  </si>
  <si>
    <t>-1490746971</t>
  </si>
  <si>
    <t>722182013</t>
  </si>
  <si>
    <t>Podpůrný žlab pro potrubí průměru D 32</t>
  </si>
  <si>
    <t>-612594824</t>
  </si>
  <si>
    <t>722232044</t>
  </si>
  <si>
    <t>Armatury se dvěma závity kulové kohouty PN 42 do 185 °C přímé vnitřní závit G 3/4</t>
  </si>
  <si>
    <t>888268960</t>
  </si>
  <si>
    <t>722232045</t>
  </si>
  <si>
    <t>Armatury se dvěma závity kulové kohouty PN 42 do 185 °C přímé vnitřní závit G 1</t>
  </si>
  <si>
    <t>707218846</t>
  </si>
  <si>
    <t>725813111</t>
  </si>
  <si>
    <t>Ventily rohové bez připojovací trubičky nebo flexi hadičky G 1/2</t>
  </si>
  <si>
    <t>soubor</t>
  </si>
  <si>
    <t>2127389655</t>
  </si>
  <si>
    <t>722290821</t>
  </si>
  <si>
    <t>Vnitrostaveništní přemístění vybouraných (demontovaných) hmot vnitřní vodovod vodorovně do 100 m v objektech výšky do 6 m</t>
  </si>
  <si>
    <t>2015511499</t>
  </si>
  <si>
    <t>998722181</t>
  </si>
  <si>
    <t>Přesun hmot pro vnitřní vodovod stanovený z hmotnosti přesunovaného materiálu Příplatek k ceně za přesun prováděný bez použití mechanizace pro jakoukoliv výšku objektu</t>
  </si>
  <si>
    <t>-990310136</t>
  </si>
  <si>
    <t>725</t>
  </si>
  <si>
    <t>Zdravotechnika - zařizovací předměty</t>
  </si>
  <si>
    <t>64271101r1</t>
  </si>
  <si>
    <t>výlevka závěsná keramická bílá JIKA MIRA 851049, včetně mřížky</t>
  </si>
  <si>
    <t>-1353799113</t>
  </si>
  <si>
    <t>725110811</t>
  </si>
  <si>
    <t>Demontáž klozetů splachovacích s nádrží nebo tlakovým splachovačem</t>
  </si>
  <si>
    <t>-1888270892</t>
  </si>
  <si>
    <t>725119125</t>
  </si>
  <si>
    <t>Zařízení záchodů montáž klozetových mís závěsných na nosné stěny</t>
  </si>
  <si>
    <t>-1226788000</t>
  </si>
  <si>
    <t>64236041vl1</t>
  </si>
  <si>
    <t>klozet keramický bílý závěsný hluboké splachování JIKA DINO RIMLESS bez opl.kruhu</t>
  </si>
  <si>
    <t>-997311721</t>
  </si>
  <si>
    <t>64236041vl2</t>
  </si>
  <si>
    <t>klozet keramický bílý zdravotní prodloužená délka, závěsný hluboké splachování DEEP BY JIKA (invalidní)</t>
  </si>
  <si>
    <t>1378842257</t>
  </si>
  <si>
    <t>64236041vl3</t>
  </si>
  <si>
    <t>sedátko bez poklopu řada DEEP BY JIKA ,ocelové úchyty</t>
  </si>
  <si>
    <t>-740048736</t>
  </si>
  <si>
    <t>64236041vl4</t>
  </si>
  <si>
    <t>sedátko s poklopem řada JIKA DINO ,duraplastové, ocelové úchyty</t>
  </si>
  <si>
    <t>975540220</t>
  </si>
  <si>
    <t>64236041vl5</t>
  </si>
  <si>
    <t>prodlužovací trubka pro připojení handicap wc k standartním vestavným konstrukcím</t>
  </si>
  <si>
    <t>-1342424317</t>
  </si>
  <si>
    <t>725121525.SNL</t>
  </si>
  <si>
    <t>Pisoárový záchodek SANELA Golem SLP 19RS automatický s radarovým senzorem</t>
  </si>
  <si>
    <t>1344452918</t>
  </si>
  <si>
    <t>725121527.SNL</t>
  </si>
  <si>
    <t>Pisoárový záchodek SANELA Golem SLP 19RZ automatický s integrovaným napájecím zdrojem</t>
  </si>
  <si>
    <t>-1792225686</t>
  </si>
  <si>
    <t>725122817</t>
  </si>
  <si>
    <t>Demontáž pisoárů bez nádrže s rohovým ventilem s 1 záchodkem</t>
  </si>
  <si>
    <t>-58950321</t>
  </si>
  <si>
    <t>725210821</t>
  </si>
  <si>
    <t>Demontáž umyvadel bez výtokových armatur umyvadel</t>
  </si>
  <si>
    <t>770733521</t>
  </si>
  <si>
    <t>725219102</t>
  </si>
  <si>
    <t>Umyvadla montáž umyvadel ostatních typů na šrouby do zdiva</t>
  </si>
  <si>
    <t>1110704815</t>
  </si>
  <si>
    <t>64211023.LFN</t>
  </si>
  <si>
    <t>umyvadlo keramické závěsné bezbariérové MIO 64 x 55 cm bílé</t>
  </si>
  <si>
    <t>759278490</t>
  </si>
  <si>
    <t>64211023vl1</t>
  </si>
  <si>
    <t>podomítkový sifon pro umyvadlo handicap</t>
  </si>
  <si>
    <t>-144811690</t>
  </si>
  <si>
    <t>64211046vl1</t>
  </si>
  <si>
    <t>umyvadlo keramické závěsné JIKA CUBITO 60 x 45 cm bílé, otvor pro baterie</t>
  </si>
  <si>
    <t>-765167692</t>
  </si>
  <si>
    <t>64211046vl2</t>
  </si>
  <si>
    <t>umyvadlo keramické závěsné JIKA CUBITO 55 x 42 cm bílé, otvor pro baterie</t>
  </si>
  <si>
    <t>-799005592</t>
  </si>
  <si>
    <t>64211046vl3</t>
  </si>
  <si>
    <t xml:space="preserve">Kryt na sifon řada  CUBITO, instalační sada</t>
  </si>
  <si>
    <t>-575507600</t>
  </si>
  <si>
    <t>725220812</t>
  </si>
  <si>
    <t>Demontáž van na pedikúru</t>
  </si>
  <si>
    <t>-1303850242</t>
  </si>
  <si>
    <t>725240811</t>
  </si>
  <si>
    <t>Demontáž sprchových kabin a vaniček bez výtokových armatur kabin</t>
  </si>
  <si>
    <t>-1354637183</t>
  </si>
  <si>
    <t>725240812</t>
  </si>
  <si>
    <t>Demontáž sprchových kabin a vaniček bez výtokových armatur vaniček</t>
  </si>
  <si>
    <t>384301509</t>
  </si>
  <si>
    <t>725249103</t>
  </si>
  <si>
    <t>Sprchové vaničky, boxy, kouty a zástěny montáž sprchových koutů</t>
  </si>
  <si>
    <t>703167168</t>
  </si>
  <si>
    <t>55484044vl1</t>
  </si>
  <si>
    <t>dveře sprchové otevírací jednodílné 90cm, mezi stěnu,JIKA CUBITO PURE, levo/pravé, stříbrný lesklý profil, bezpečnostní sklo 6mm, neprůhledné sklo, rozměr 1950x900mm</t>
  </si>
  <si>
    <t>-200420471</t>
  </si>
  <si>
    <t>2"levé provedení</t>
  </si>
  <si>
    <t>1"pravé provedení</t>
  </si>
  <si>
    <t>725330820</t>
  </si>
  <si>
    <t>Demontáž výlevek bez výtokových armatur a bez nádrže a splachovacího potrubí diturvitových</t>
  </si>
  <si>
    <t>-257060344</t>
  </si>
  <si>
    <t>725339111</t>
  </si>
  <si>
    <t>Výlevky montáž výlevky</t>
  </si>
  <si>
    <t>-2118099876</t>
  </si>
  <si>
    <t>55231312.SNL</t>
  </si>
  <si>
    <t>Nerezová výlevka nástěnná SANELA SLVN 01</t>
  </si>
  <si>
    <t>916405928</t>
  </si>
  <si>
    <t>725810811</t>
  </si>
  <si>
    <t>Demontáž výtokových ventilů nástěnných</t>
  </si>
  <si>
    <t>2045494875</t>
  </si>
  <si>
    <t>725813112</t>
  </si>
  <si>
    <t>Ventily rohové bez připojovací trubičky nebo flexi hadičky pračkové G 3/4</t>
  </si>
  <si>
    <t>-1964015259</t>
  </si>
  <si>
    <t>725820801</t>
  </si>
  <si>
    <t>Demontáž baterií nástěnných do G 3/4</t>
  </si>
  <si>
    <t>356012696</t>
  </si>
  <si>
    <t>725829101</t>
  </si>
  <si>
    <t>Baterie dřezové montáž ostatních typů nástěnných pákových nebo klasických</t>
  </si>
  <si>
    <t>1722838472</t>
  </si>
  <si>
    <t>725829101r1</t>
  </si>
  <si>
    <t>Montáž baterie nástěnné pákové na modul výlevky</t>
  </si>
  <si>
    <t>1362823423</t>
  </si>
  <si>
    <t>26000753vl1</t>
  </si>
  <si>
    <t>Baterie dřezová Grohe nástěnná páková Eurosmart chrom 31391002</t>
  </si>
  <si>
    <t>-874128318</t>
  </si>
  <si>
    <t>725829131</t>
  </si>
  <si>
    <t>Montáž baterie umyvadlové stojánkové G 1/2 ostatní typ</t>
  </si>
  <si>
    <t>-1762105268</t>
  </si>
  <si>
    <t>2600660VL1</t>
  </si>
  <si>
    <t xml:space="preserve">Baterie umyvadlová Grohe stojánková páková Eurosmart Cosmopolitan bez odtokové soupravy  chrom velikost M - 2332700</t>
  </si>
  <si>
    <t>1810720613</t>
  </si>
  <si>
    <t>725829132</t>
  </si>
  <si>
    <t>Baterie umyvadlové montáž ostatních typů stojánkových automatických senzorových</t>
  </si>
  <si>
    <t>-791167873</t>
  </si>
  <si>
    <t>55144018.SNL</t>
  </si>
  <si>
    <t>Umyvadlová senzorová baterie, dvě vody, 24V DC - SANELA SLU37</t>
  </si>
  <si>
    <t>-1678011781</t>
  </si>
  <si>
    <t>55172110.SNL</t>
  </si>
  <si>
    <t>Napájecí zdroj SLZ 01Y</t>
  </si>
  <si>
    <t>-11890697</t>
  </si>
  <si>
    <t>725840850</t>
  </si>
  <si>
    <t>Demontáž baterií sprchových diferenciálních do G 3/4 x 1</t>
  </si>
  <si>
    <t>-1085087205</t>
  </si>
  <si>
    <t>55147052vl1</t>
  </si>
  <si>
    <t>madlo invalidní rovné nerezové 600mm</t>
  </si>
  <si>
    <t>1258379958</t>
  </si>
  <si>
    <t>55147052vl2</t>
  </si>
  <si>
    <t>madlo invalidní sklopné nerezové 550mm, matné</t>
  </si>
  <si>
    <t>282728870</t>
  </si>
  <si>
    <t>725849413</t>
  </si>
  <si>
    <t>Montáž baterie sprchová nástěnnátermostatické</t>
  </si>
  <si>
    <t>-9001918</t>
  </si>
  <si>
    <t>26005553VL1</t>
  </si>
  <si>
    <t>Sprchový sloup, chrom Jika MIO H3311V70045711</t>
  </si>
  <si>
    <t>-802584253</t>
  </si>
  <si>
    <t>26005553VL2</t>
  </si>
  <si>
    <t xml:space="preserve">Sprchová hlavice SANELA ANTIVANDAL  SLA 40</t>
  </si>
  <si>
    <t>761700526</t>
  </si>
  <si>
    <t>725849413vl</t>
  </si>
  <si>
    <t>Baterie sprchové montáž podomítkových baterií termostatických</t>
  </si>
  <si>
    <t>87442742</t>
  </si>
  <si>
    <t>55145541vl1</t>
  </si>
  <si>
    <t>baterie sprchová podomítková termostatická podomítkové těleso pro samouzavítací baterie GROHE -spodní díl</t>
  </si>
  <si>
    <t>654864452</t>
  </si>
  <si>
    <t>55145541vl2</t>
  </si>
  <si>
    <t xml:space="preserve">baterie sprchová podomítková termostatická směšovací samouzavírací  nastavotelné 7/15/30s, GROHE COSMOPOLITAN T -vrchní díl </t>
  </si>
  <si>
    <t>-178877753</t>
  </si>
  <si>
    <t>725860811</t>
  </si>
  <si>
    <t>Demontáž zápachových uzávěrek pro zařizovací předměty jednoduchých</t>
  </si>
  <si>
    <t>-1142966241</t>
  </si>
  <si>
    <t>725869101</t>
  </si>
  <si>
    <t>Zápachové uzávěrky zařizovacích předmětů montáž zápachových uzávěrek umyvadlových do DN 40</t>
  </si>
  <si>
    <t>1935753266</t>
  </si>
  <si>
    <t>55161310</t>
  </si>
  <si>
    <t xml:space="preserve">sifon umyvadlový s výpustí s mřížkou </t>
  </si>
  <si>
    <t>-1354619072</t>
  </si>
  <si>
    <t>725869204</t>
  </si>
  <si>
    <t>Zápachové uzávěrky zařizovacích předmětů montáž zápachových uzávěrek dřezových jednodílných DN 50</t>
  </si>
  <si>
    <t>226178023</t>
  </si>
  <si>
    <t>55161101</t>
  </si>
  <si>
    <t>uzávěrka zápachová dřezová odpad 50/40mm</t>
  </si>
  <si>
    <t>616452270</t>
  </si>
  <si>
    <t>725900952r1</t>
  </si>
  <si>
    <t>Přišroubování doplňků koupelen 2-3vruty</t>
  </si>
  <si>
    <t>1212589622</t>
  </si>
  <si>
    <t>725900952r2</t>
  </si>
  <si>
    <t>Dávkovač mýdla SANELA SLZN07 , 0,5L, nerez</t>
  </si>
  <si>
    <t>110424209</t>
  </si>
  <si>
    <t>2"M103</t>
  </si>
  <si>
    <t>2"M104</t>
  </si>
  <si>
    <t>1"M106</t>
  </si>
  <si>
    <t>1"M108</t>
  </si>
  <si>
    <t>1"M113</t>
  </si>
  <si>
    <t>1"M114</t>
  </si>
  <si>
    <t>1"M120</t>
  </si>
  <si>
    <t>1"M121</t>
  </si>
  <si>
    <t>725900952r3</t>
  </si>
  <si>
    <t>dvojháček na ručníky SANELA SLZN 57X , nerez</t>
  </si>
  <si>
    <t>265646395</t>
  </si>
  <si>
    <t>4"M113</t>
  </si>
  <si>
    <t>4"M115</t>
  </si>
  <si>
    <t>1"M126</t>
  </si>
  <si>
    <t>1"M127</t>
  </si>
  <si>
    <t>1"M201</t>
  </si>
  <si>
    <t>725900952r4</t>
  </si>
  <si>
    <t xml:space="preserve">Držák WC papíru JIKA - BASIC 3843A20041001 </t>
  </si>
  <si>
    <t>192031663</t>
  </si>
  <si>
    <t>1"M202</t>
  </si>
  <si>
    <t>725900952r5</t>
  </si>
  <si>
    <t xml:space="preserve">WC kartáč JIKA - Basic 3843A10040001 </t>
  </si>
  <si>
    <t>116062552</t>
  </si>
  <si>
    <t>725900952r6</t>
  </si>
  <si>
    <t>Polička do sprchy rohová 2 patra, drátěný program,chrom</t>
  </si>
  <si>
    <t>-1191107853</t>
  </si>
  <si>
    <t>Poznámka k položce:_x000d_
spracha učitelé TV, sprcha zázemí kuchyně 2.NP</t>
  </si>
  <si>
    <t>26006603r4</t>
  </si>
  <si>
    <t>Automatický osoušeč rukou štěrbinový SANELA SLO 01S</t>
  </si>
  <si>
    <t>1838275956</t>
  </si>
  <si>
    <t>Poznámka k položce:_x000d_
Sanela</t>
  </si>
  <si>
    <t>1"M103</t>
  </si>
  <si>
    <t>1"M104</t>
  </si>
  <si>
    <t>55431063.SNL</t>
  </si>
  <si>
    <t>Nerezový bezdotykový osoušeč rukou SLO 02E</t>
  </si>
  <si>
    <t>1181978024</t>
  </si>
  <si>
    <t>Poznámka k položce:_x000d_
4ks použity, jako fén</t>
  </si>
  <si>
    <t>725900952r8</t>
  </si>
  <si>
    <t>Zásobník toaletního papíru SANELA SLZN 37</t>
  </si>
  <si>
    <t>-1623492049</t>
  </si>
  <si>
    <t>3"M101</t>
  </si>
  <si>
    <t>3"M102</t>
  </si>
  <si>
    <t>725900952r7</t>
  </si>
  <si>
    <t>WC kartáč SANELA SLZN 19X</t>
  </si>
  <si>
    <t>2015911673</t>
  </si>
  <si>
    <t>7259002r1</t>
  </si>
  <si>
    <t>Osoučeč vlasů CitroenAir Mediclinics 2250W, ocel - bílý smalt</t>
  </si>
  <si>
    <t>401410934</t>
  </si>
  <si>
    <t>725900952r9</t>
  </si>
  <si>
    <t>Piktogram SANELA SLZN 44A -WC MUŽI</t>
  </si>
  <si>
    <t>742221760</t>
  </si>
  <si>
    <t>725900952r10</t>
  </si>
  <si>
    <t>Piktogram SANELA SLZN 44AB -WC ŽENY</t>
  </si>
  <si>
    <t>908959247</t>
  </si>
  <si>
    <t>725900952r11</t>
  </si>
  <si>
    <t>Piktogram SANELA SLZN 44R -sprcha</t>
  </si>
  <si>
    <t>-197710975</t>
  </si>
  <si>
    <t>725900952r12</t>
  </si>
  <si>
    <t>Piktogram SANELA SLZN 44H -úklidová místnost</t>
  </si>
  <si>
    <t>1259298889</t>
  </si>
  <si>
    <t>725900952r13</t>
  </si>
  <si>
    <t>Piktogram SANELA SLZN 44AC -WC invalidé</t>
  </si>
  <si>
    <t>-118905272</t>
  </si>
  <si>
    <t>725900952r14</t>
  </si>
  <si>
    <t>Piktogram SANELA SLZN 44 atyp (objednat)- ŠATNA MUŽI</t>
  </si>
  <si>
    <t>-441585984</t>
  </si>
  <si>
    <t>725900952r15</t>
  </si>
  <si>
    <t>Piktogram SANELA SLZN 44 atyp (objednat)- ŠATNA ŽENY</t>
  </si>
  <si>
    <t>1696896096</t>
  </si>
  <si>
    <t>725900952r16</t>
  </si>
  <si>
    <t>Piktogram SANELA SLZN 44 atyp (objednat)- MYTÍ OBUV</t>
  </si>
  <si>
    <t>-501333588</t>
  </si>
  <si>
    <t>998725101</t>
  </si>
  <si>
    <t>Přesun hmot pro zařizovací předměty stanovený z hmotnosti přesunovaného materiálu vodorovná dopravní vzdálenost do 50 m v objektech výšky do 6 m</t>
  </si>
  <si>
    <t>2099770311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</si>
  <si>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</si>
  <si>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</si>
  <si>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-1113301218</t>
  </si>
  <si>
    <t>726</t>
  </si>
  <si>
    <t>Zdravotechnika - předstěnové instalace</t>
  </si>
  <si>
    <t>726111204</t>
  </si>
  <si>
    <t>Předstěnové instalační systémy pro zazdění do masivních zděných konstrukcí montáž ostatních typů klozetů</t>
  </si>
  <si>
    <t>1359742770</t>
  </si>
  <si>
    <t>55281700vl1</t>
  </si>
  <si>
    <t>montážní prvek pro závěsné WC, 1077 mm, se splachovací nádržkou pod omítku VIEGA PREVISTA PURE -WC BLOK ,model 8512</t>
  </si>
  <si>
    <t>704070890</t>
  </si>
  <si>
    <t>64236041vl5.1</t>
  </si>
  <si>
    <t>deska (tlačítko) pro modul VIEGA - PREVISTA Visign for Style 20 - pochromovaný plast</t>
  </si>
  <si>
    <t>-1703450480</t>
  </si>
  <si>
    <t>55281700r2</t>
  </si>
  <si>
    <t>montážní prvek pro závěsné WC, se splachovací nádržkou pod omítku se samonosnýn rámem do sádrokartonu -JIKA , dvojí splachování 3/4,5L</t>
  </si>
  <si>
    <t>-500716640</t>
  </si>
  <si>
    <t>Poznámka k položce:_x000d_
osazeno wc invalidé</t>
  </si>
  <si>
    <t>55281800r1</t>
  </si>
  <si>
    <t>tlačítko pro ovládání WC zepředu dvě vody JIKA PL8+ zelený kroužek</t>
  </si>
  <si>
    <t>1524895450</t>
  </si>
  <si>
    <t>55281800r2</t>
  </si>
  <si>
    <t>Pneumatický set pro handicap</t>
  </si>
  <si>
    <t>729342793</t>
  </si>
  <si>
    <t>55281700r3</t>
  </si>
  <si>
    <t>system handicap pro upevnění opěrných madel, pro rámové moduly jika</t>
  </si>
  <si>
    <t>790114629</t>
  </si>
  <si>
    <t>55281700r4</t>
  </si>
  <si>
    <t>protihluková vyrovnávací sada</t>
  </si>
  <si>
    <t>-1842969563</t>
  </si>
  <si>
    <t>55281700r1</t>
  </si>
  <si>
    <t>JIKA montážní prvek pro závěsné výlevky PRO WASTE SINK SYSTEM 893607 + TLAČÍTKO</t>
  </si>
  <si>
    <t>2058714739</t>
  </si>
  <si>
    <t>998726111</t>
  </si>
  <si>
    <t>Přesun hmot pro instalační prefabrikáty stanovený z hmotnosti přesunovaného materiálu vodorovná dopravní vzdálenost do 50 m v objektech výšky do 6 m</t>
  </si>
  <si>
    <t>192824155</t>
  </si>
  <si>
    <t>998726181</t>
  </si>
  <si>
    <t>Přesun hmot pro instalační prefabrikáty stanovený z hmotnosti přesunovaného materiálu Příplatek k cenám za přesun prováděný bez použití mechanizace pro jakoukoliv výšku objektu</t>
  </si>
  <si>
    <t>1075462364</t>
  </si>
  <si>
    <t>SO 03 - Ústřední vytápění</t>
  </si>
  <si>
    <t xml:space="preserve">    713 - Izolace tepelné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</si>
  <si>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</si>
  <si>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</si>
  <si>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</si>
  <si>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</si>
  <si>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-986762339</t>
  </si>
  <si>
    <t>997013211</t>
  </si>
  <si>
    <t>Vnitrostaveništní doprava suti a vybouraných hmot vodorovně do 50 m svisle ručně (nošením po schodech) pro budovy a haly výšky do 6 m</t>
  </si>
  <si>
    <t>-1115981945</t>
  </si>
  <si>
    <t>302255463</t>
  </si>
  <si>
    <t>-1454936951</t>
  </si>
  <si>
    <t>2,489*15 'Přepočtené koeficientem množství</t>
  </si>
  <si>
    <t>997013803</t>
  </si>
  <si>
    <t>Poplatek za uložení stavebního odpadu na skládce (skládkovné) cihelného zatříděného do Katalogu odpadů pod kódem 170 102</t>
  </si>
  <si>
    <t>-930132140</t>
  </si>
  <si>
    <t>713</t>
  </si>
  <si>
    <t>Izolace tepelné</t>
  </si>
  <si>
    <t>713410833</t>
  </si>
  <si>
    <t>Odstranění tepelné izolace potrubí a ohybů pásy nebo rohožemi s povrchovou úpravou hliníkovou fólií připevněnými ocelovým drátem potrubí, tloušťka izolace přes 50 mm</t>
  </si>
  <si>
    <t>404420659</t>
  </si>
  <si>
    <t>713410843</t>
  </si>
  <si>
    <t>Odstranění tepelné izolace potrubí a ohybů pásy nebo rohožemi s povrchovou úpravou hliníkovou fólií připevněnými ocelovým drátem ohybů, tloušťka izolace přes 50 mm</t>
  </si>
  <si>
    <t>-2129420394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</si>
  <si>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</si>
  <si>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</t>
  </si>
  <si>
    <t>758269208</t>
  </si>
  <si>
    <t>63153784.RKWvl1</t>
  </si>
  <si>
    <t xml:space="preserve"> izolační pouzdro sz kamenné vlny s Al hliníkovou fólií  ROCKWOOL 800 - 42/40mm</t>
  </si>
  <si>
    <t>1793064258</t>
  </si>
  <si>
    <t>Poznámka k položce:_x000d_
výměna stávající izolace potrubí ÚT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</si>
  <si>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</si>
  <si>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</t>
  </si>
  <si>
    <t>1958585738</t>
  </si>
  <si>
    <t>63153784.RKWvl2</t>
  </si>
  <si>
    <t xml:space="preserve">izolační pouzdro sz kamenné vlny s Al hliníkovou fólií  ROCKWOOL 800 - 60/40mm</t>
  </si>
  <si>
    <t>-468611556</t>
  </si>
  <si>
    <t>63153784.RKWvl3</t>
  </si>
  <si>
    <t xml:space="preserve">izolační pouzdro sz kamenné vlny s Al hliníkovou fólií  ROCKWOOL 800 - 76/40mm</t>
  </si>
  <si>
    <t>-495159534</t>
  </si>
  <si>
    <t>733</t>
  </si>
  <si>
    <t>Ústřední vytápění - rozvodné potrubí</t>
  </si>
  <si>
    <t>733110806</t>
  </si>
  <si>
    <t>Demontáž potrubí z trubek ocelových závitových DN přes 15 do 32</t>
  </si>
  <si>
    <t>-1168075378</t>
  </si>
  <si>
    <t>733122203</t>
  </si>
  <si>
    <t>Potrubí z trubek ocelových hladkých spojovaných lisováním z uhlíkové oceli DN 15</t>
  </si>
  <si>
    <t>-1630877648</t>
  </si>
  <si>
    <t>733122203vl1</t>
  </si>
  <si>
    <t>Potrubí z trubek ocelových hladkých spojovaných lisováním z uhlíkové oceli DN 18X1,2</t>
  </si>
  <si>
    <t>-1904477898</t>
  </si>
  <si>
    <t>733122204</t>
  </si>
  <si>
    <t>Potrubí z trubek ocelových hladkých spojovaných lisováním z uhlíkové oceli DN 22</t>
  </si>
  <si>
    <t>-985529007</t>
  </si>
  <si>
    <t>733122205</t>
  </si>
  <si>
    <t>Potrubí z trubek ocelových hladkých spojovaných lisováním z uhlíkové oceli DN 25</t>
  </si>
  <si>
    <t>-385363235</t>
  </si>
  <si>
    <t>733122206</t>
  </si>
  <si>
    <t>Potrubí z trubek ocelových hladkých spojovaných lisováním z uhlíkové oceli DN 32</t>
  </si>
  <si>
    <t>335805702</t>
  </si>
  <si>
    <t>733191912</t>
  </si>
  <si>
    <t>Opravy rozvodů potrubí z trubek ocelových závitových normálních i zesílených zaslepení skováním a zavařením DN do 10</t>
  </si>
  <si>
    <t>-764241185</t>
  </si>
  <si>
    <t>733191913</t>
  </si>
  <si>
    <t>Opravy rozvodů potrubí z trubek ocelových závitových normálních i zesílených zaslepení skováním a zavařením DN 15</t>
  </si>
  <si>
    <t>1773118267</t>
  </si>
  <si>
    <t>733191915</t>
  </si>
  <si>
    <t>Opravy rozvodů potrubí z trubek ocelových závitových normálních i zesílených zaslepení skováním a zavařením DN 25</t>
  </si>
  <si>
    <t>-1894874767</t>
  </si>
  <si>
    <t>733191916</t>
  </si>
  <si>
    <t>Opravy rozvodů potrubí z trubek ocelových závitových normálních i zesílených zaslepení skováním a zavařením DN 32</t>
  </si>
  <si>
    <t>488995804</t>
  </si>
  <si>
    <t>733191923</t>
  </si>
  <si>
    <t>Opravy rozvodů potrubí z trubek ocelových závitových normálních i zesílených navaření odbočky na stávající potrubí, odbočka DN 15</t>
  </si>
  <si>
    <t>223163959</t>
  </si>
  <si>
    <t>733191924</t>
  </si>
  <si>
    <t>Opravy rozvodů potrubí z trubek ocelových závitových normálních i zesílených navaření odbočky na stávající potrubí, odbočka DN 20</t>
  </si>
  <si>
    <t>-1533485828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</si>
  <si>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</si>
  <si>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</si>
  <si>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461839768</t>
  </si>
  <si>
    <t>733811232</t>
  </si>
  <si>
    <t>Ochrana potrubí termoizolačními trubicemi z pěnového polyetylenu PE přilepenými v příčných a podélných spojích, tloušťky izolace přes 9 do 13 mm, vnitřního průměru izolace DN přes 22 do 45 mm</t>
  </si>
  <si>
    <t>1196799463</t>
  </si>
  <si>
    <t>998733101</t>
  </si>
  <si>
    <t>Přesun hmot pro rozvody potrubí stanovený z hmotnosti přesunovaného materiálu vodorovná dopravní vzdálenost do 50 m v objektech výšky do 6 m</t>
  </si>
  <si>
    <t>1407458086</t>
  </si>
  <si>
    <t>998733181</t>
  </si>
  <si>
    <t>Přesun hmot pro rozvody potrubí stanovený z hmotnosti přesunovaného materiálu Příplatek k cenám za přesun prováděný bez použití mechanizace pro jakoukoliv výšku objektu</t>
  </si>
  <si>
    <t>-1933100426</t>
  </si>
  <si>
    <t>734</t>
  </si>
  <si>
    <t>Ústřední vytápění - armatury</t>
  </si>
  <si>
    <t>734261402r1</t>
  </si>
  <si>
    <t>Armatura připojovací pro otopný žebřík , středové přípojení KORADO HM, bílá, rohová</t>
  </si>
  <si>
    <t>-1240853689</t>
  </si>
  <si>
    <t>734209113</t>
  </si>
  <si>
    <t>Montáž závitových armatur se 2 závity G 1/2 (DN 15)</t>
  </si>
  <si>
    <t>-163116621</t>
  </si>
  <si>
    <t>55121132vl1</t>
  </si>
  <si>
    <t>ventil radiátorový termostatický přímý LIPO 1/2"</t>
  </si>
  <si>
    <t>760853414</t>
  </si>
  <si>
    <t>55128336vl1</t>
  </si>
  <si>
    <t>uzavírací šroubení LIPO přímé 1/2"</t>
  </si>
  <si>
    <t>-2107772169</t>
  </si>
  <si>
    <t>55128336vl2</t>
  </si>
  <si>
    <t>samosvorné šroubení šroubení na Cu trubky 15mm</t>
  </si>
  <si>
    <t>-982997217</t>
  </si>
  <si>
    <t>734209114</t>
  </si>
  <si>
    <t>Montáž závitových armatur se 2 závity G 3/4 (DN 20)</t>
  </si>
  <si>
    <t>1766939825</t>
  </si>
  <si>
    <t>734222802r1.1</t>
  </si>
  <si>
    <t>Hlavice termostatická HEIMEIER typ B -KÓD 2500-00.500</t>
  </si>
  <si>
    <t>-1469786960</t>
  </si>
  <si>
    <t>734222802r2</t>
  </si>
  <si>
    <t>Hlavice termostatická HEIMEIER typ k</t>
  </si>
  <si>
    <t>-1834145276</t>
  </si>
  <si>
    <t>734222802r3</t>
  </si>
  <si>
    <t>nastvovací klíč pro hlavice Heimeier typ B</t>
  </si>
  <si>
    <t>-1627284651</t>
  </si>
  <si>
    <t>734292713</t>
  </si>
  <si>
    <t>Ostatní armatury kulové kohouty PN 42 do 185°C přímé vnitřní závit G 1/2</t>
  </si>
  <si>
    <t>1296083937</t>
  </si>
  <si>
    <t>735</t>
  </si>
  <si>
    <t>Ústřední vytápění - otopná tělesa</t>
  </si>
  <si>
    <t>735111810</t>
  </si>
  <si>
    <t>Demontáž otopných těles litinových článkových</t>
  </si>
  <si>
    <t>-1887823421</t>
  </si>
  <si>
    <t>5*0,255*3" 500/160-5čl</t>
  </si>
  <si>
    <t>22*0,255*3"500/160-22čl</t>
  </si>
  <si>
    <t>16*0,255*3"500/160-16čl</t>
  </si>
  <si>
    <t>735131125.LP1</t>
  </si>
  <si>
    <t>Montážní balíček pro Plano, Orion, Solar</t>
  </si>
  <si>
    <t>-1104287958</t>
  </si>
  <si>
    <t>735131125.LP2</t>
  </si>
  <si>
    <t>Montážní balíček pro Garda (kód 550110)</t>
  </si>
  <si>
    <t>-1848405559</t>
  </si>
  <si>
    <t>735131312</t>
  </si>
  <si>
    <t>Otopná tělesa hliníková článková montáž rozteč připojení 350-600 mm 6 až 10 článků</t>
  </si>
  <si>
    <t>-649606225</t>
  </si>
  <si>
    <t>48451023.LPCl1</t>
  </si>
  <si>
    <t>radiátor otopný hliníkový LIPOVICA ORION 500/6 čl. - 768 W, 485 mm</t>
  </si>
  <si>
    <t>-501912213</t>
  </si>
  <si>
    <t>48451023.LPCvl1</t>
  </si>
  <si>
    <t>radiátor otopný hliníkový LIPOVICA ORION 500/8 čl. - 1024 W, 640 mm</t>
  </si>
  <si>
    <t>-2010844995</t>
  </si>
  <si>
    <t>735131314</t>
  </si>
  <si>
    <t>Otopná tělesa hliníková článková montáž rozteč připojení 350-600 mm 16 až 18 článků</t>
  </si>
  <si>
    <t>-1347794270</t>
  </si>
  <si>
    <t>48451023.LPCvl2</t>
  </si>
  <si>
    <t>radiátor otopný hliníkový LIPOVICA ORION 500/18 čl. - 2304 W, 1457 mm</t>
  </si>
  <si>
    <t>-1497743453</t>
  </si>
  <si>
    <t>735141112vl1</t>
  </si>
  <si>
    <t>Montáž tělesa hliníkového článkového výšky přes 1400 mm na stěnu</t>
  </si>
  <si>
    <t>-769556523</t>
  </si>
  <si>
    <t>48451023.LPCvl3</t>
  </si>
  <si>
    <t>radiátor otopný hliníkový LIPOVICA GARDA Alerternum 1600/6 čl. SP - středový. 1650 W, 480mm</t>
  </si>
  <si>
    <t>-1662824755</t>
  </si>
  <si>
    <t>735164511</t>
  </si>
  <si>
    <t>Otopná tělesa trubková montáž těles na stěnu výšky tělesa do 1500 mm</t>
  </si>
  <si>
    <t>-60790140</t>
  </si>
  <si>
    <t>54153062.KRDVL1</t>
  </si>
  <si>
    <t>těleso trubkové přímotopné KORALUX LINEAR CLASSIC-M, 1220 x 500 mm</t>
  </si>
  <si>
    <t>1457481245</t>
  </si>
  <si>
    <t>735164512</t>
  </si>
  <si>
    <t>Otopná tělesa trubková montáž těles na stěnu výšky tělesa přes 1500 mm</t>
  </si>
  <si>
    <t>367350310</t>
  </si>
  <si>
    <t>54153062.KRDVL2</t>
  </si>
  <si>
    <t>těleso trubkové přímotopné KORALUX LINEAR CLASSIC-M, 1820 x 600 mm</t>
  </si>
  <si>
    <t>-1634193524</t>
  </si>
  <si>
    <t>735221831</t>
  </si>
  <si>
    <t>Demontáž registrů z trubek hladkých DN 80 stavební délky do 3 m, o počtu pramenů registru 1</t>
  </si>
  <si>
    <t>-814811043</t>
  </si>
  <si>
    <t>735221832</t>
  </si>
  <si>
    <t>Demontáž registrů z trubek hladkých DN 80 stavební délky do 3 m, o počtu pramenů registru 2</t>
  </si>
  <si>
    <t>-898592326</t>
  </si>
  <si>
    <t>998735101</t>
  </si>
  <si>
    <t>Přesun hmot pro otopná tělesa stanovený z hmotnosti přesunovaného materiálu vodorovná dopravní vzdálenost do 50 m v objektech výšky do 6 m</t>
  </si>
  <si>
    <t>190148376</t>
  </si>
  <si>
    <t>998735181</t>
  </si>
  <si>
    <t>Přesun hmot pro otopná tělesa stanovený z hmotnosti přesunovaného materiálu Příplatek k cenám za přesun prováděný bez použití mechanizace pro jakoukoliv výšku objektu</t>
  </si>
  <si>
    <t>-14627734</t>
  </si>
  <si>
    <t>Dokončovací práce - nátěry</t>
  </si>
  <si>
    <t>783601347</t>
  </si>
  <si>
    <t>Příprava podkladu otopných těles před provedením nátěrů litinových odmaštěním rozpouštědlovým</t>
  </si>
  <si>
    <t>-1748228690</t>
  </si>
  <si>
    <t>29*0,255</t>
  </si>
  <si>
    <t>2*(22*0,255)</t>
  </si>
  <si>
    <t>6*0,255</t>
  </si>
  <si>
    <t>9*0,255</t>
  </si>
  <si>
    <t>21*0,255</t>
  </si>
  <si>
    <t>27*0,255</t>
  </si>
  <si>
    <t>783601733</t>
  </si>
  <si>
    <t>Příprava podkladu armatur a kovových potrubí před provedením nátěru potrubí přes DN 50 do DN 100 mm odmaštěním, odmašťovačem ředidlovým</t>
  </si>
  <si>
    <t>944081282</t>
  </si>
  <si>
    <t>783614653</t>
  </si>
  <si>
    <t>Základní antikorozní nátěr armatur a kovových potrubí jednonásobný potrubí do DN 50 mm syntetický samozákladující</t>
  </si>
  <si>
    <t>-652825422</t>
  </si>
  <si>
    <t>4" oprava stávajícího nátěru po montáži</t>
  </si>
  <si>
    <t>783617147</t>
  </si>
  <si>
    <t>Krycí nátěr (email) otopných těles litinových dvojnásobný syntetický</t>
  </si>
  <si>
    <t>1405732581</t>
  </si>
  <si>
    <t>783617613</t>
  </si>
  <si>
    <t>Krycí nátěr (email) armatur a kovových potrubí potrubí do DN 50 mm dvojnásobný syntetický samozákladující</t>
  </si>
  <si>
    <t>-1968304414</t>
  </si>
  <si>
    <t>SO 04 - Vzduchotechnika</t>
  </si>
  <si>
    <t xml:space="preserve">    751 -  Vzduchotechnika</t>
  </si>
  <si>
    <t>-1331652559</t>
  </si>
  <si>
    <t>-1345132950</t>
  </si>
  <si>
    <t>1724871891</t>
  </si>
  <si>
    <t>0,295*15 'Přepočtené koeficientem množství</t>
  </si>
  <si>
    <t>751</t>
  </si>
  <si>
    <t xml:space="preserve"> Vzduchotechnika</t>
  </si>
  <si>
    <t>751122011</t>
  </si>
  <si>
    <t>Montáž ventilátoru radiálního nízkotlakého nástěnného základního, průměru do 100 mm</t>
  </si>
  <si>
    <t>-1767112504</t>
  </si>
  <si>
    <t>1187221r1</t>
  </si>
  <si>
    <t>VENTILATOR EB-100 T</t>
  </si>
  <si>
    <t>947174077</t>
  </si>
  <si>
    <t>751122092</t>
  </si>
  <si>
    <t>Montáž ventilátoru radiálního nízkotlakého potrubního základního do kruhového potrubí, průměru přes 100 do 200 mm</t>
  </si>
  <si>
    <t>-1804281901</t>
  </si>
  <si>
    <t>751122092vl1</t>
  </si>
  <si>
    <t>Radiální ventilátor do potrubí MULTI-VAC CK 125C , 230V ,IP44</t>
  </si>
  <si>
    <t>1636802036</t>
  </si>
  <si>
    <t>751122093</t>
  </si>
  <si>
    <t>Montáž ventilátoru radiálního nízkotlakého potrubního základního do kruhového potrubí, průměru přes 200 do 300 mm</t>
  </si>
  <si>
    <t>1466601337</t>
  </si>
  <si>
    <t>751122093vl1</t>
  </si>
  <si>
    <t>Radiální ventilátor do potrubí MULTI-VAC CK 250C , 230V ,IP44</t>
  </si>
  <si>
    <t>-923410927</t>
  </si>
  <si>
    <t>751122093vl2</t>
  </si>
  <si>
    <t>hydrostat pro spouštění ventilátorů s manuální funkcí</t>
  </si>
  <si>
    <t>-567615984</t>
  </si>
  <si>
    <t>751123811</t>
  </si>
  <si>
    <t>Demontáž ventilátoru radiálního nízkotlakého kruhové potrubí, průměru do 300 mm</t>
  </si>
  <si>
    <t>1551600448</t>
  </si>
  <si>
    <t>751322011</t>
  </si>
  <si>
    <t>Montáž talířových ventilů, anemostatů, dýz talířového ventilu, průměru do 100 mm</t>
  </si>
  <si>
    <t>-357083093</t>
  </si>
  <si>
    <t>751322011vl1</t>
  </si>
  <si>
    <t>Talířový ventil, průměr do 100 mm ELK100</t>
  </si>
  <si>
    <t>1520360692</t>
  </si>
  <si>
    <t>751322012</t>
  </si>
  <si>
    <t>Montáž talířových ventilů, anemostatů, dýz talířového ventilu, průměru přes 100 do 200 mm</t>
  </si>
  <si>
    <t>47141482</t>
  </si>
  <si>
    <t>751322012VL1</t>
  </si>
  <si>
    <t>Talířový ventil, průměr do 100 mm ELK200</t>
  </si>
  <si>
    <t>932615139</t>
  </si>
  <si>
    <t>751344112</t>
  </si>
  <si>
    <t>Montáž tlumičů hluku pro kruhové potrubí, průměru přes 100 do 200 mm</t>
  </si>
  <si>
    <t>630587812</t>
  </si>
  <si>
    <t>751344112vl1</t>
  </si>
  <si>
    <t>Tlumič vzduchu Multi-VAC SPT-GLX-125-1,0</t>
  </si>
  <si>
    <t>-1517814327</t>
  </si>
  <si>
    <t>751344113</t>
  </si>
  <si>
    <t>Montáž tlumičů hluku pro kruhové potrubí, průměru přes 200 do 300 mm</t>
  </si>
  <si>
    <t>-563023336</t>
  </si>
  <si>
    <t>751344113vl1</t>
  </si>
  <si>
    <t>Tlumič vzduchu Multi-VAC SPT-GLX-250-1,0</t>
  </si>
  <si>
    <t>-1999679209</t>
  </si>
  <si>
    <t>751398031</t>
  </si>
  <si>
    <t>Montáž ostatních zařízení ventilační mřížky do dveří nebo desek, průřezu do 0,040 m2</t>
  </si>
  <si>
    <t>-436095481</t>
  </si>
  <si>
    <t>751398031r1</t>
  </si>
  <si>
    <t>ventilační oboustraná mřížka do dveří 400x100mm elox. hliník</t>
  </si>
  <si>
    <t>1735583892</t>
  </si>
  <si>
    <t>751398041vl1</t>
  </si>
  <si>
    <t>Montáž ostatních zařízení protidešťové žaluzie nebo žaluziové klapky na kruhové potrubí, průměru do 300 mm</t>
  </si>
  <si>
    <t>-1716465554</t>
  </si>
  <si>
    <t>751398041vl2</t>
  </si>
  <si>
    <t xml:space="preserve">Fasádní mřížka s  protidešťovou žaluzií 100 mm, NEREZ</t>
  </si>
  <si>
    <t>-564335795</t>
  </si>
  <si>
    <t>751398041vl3</t>
  </si>
  <si>
    <t xml:space="preserve">Fasádní mřížka s  protidešťovou žaluzií 125 mm, NEREZ</t>
  </si>
  <si>
    <t>-2053053660</t>
  </si>
  <si>
    <t>751398041vl4</t>
  </si>
  <si>
    <t xml:space="preserve">Fasádní mřížka s  protidešťovou žaluzií 250 mm, NEREZ</t>
  </si>
  <si>
    <t>-1266340612</t>
  </si>
  <si>
    <t>751510041</t>
  </si>
  <si>
    <t>Vzduchotechnické potrubí z pozinkovaného plechu kruhové, trouba spirálně vinutá bez příruby, průměru do 100 mm</t>
  </si>
  <si>
    <t>-1826988985</t>
  </si>
  <si>
    <t>751510042v1</t>
  </si>
  <si>
    <t>Vzduchotechnické potrubí pozink kruhové spirálně vinuté D 125mm</t>
  </si>
  <si>
    <t>807728399</t>
  </si>
  <si>
    <t>751510042v2</t>
  </si>
  <si>
    <t>Vzduchotechnické potrubí pozink kruhové spirálně vinuté D 200mm</t>
  </si>
  <si>
    <t>-1136105344</t>
  </si>
  <si>
    <t>751510043</t>
  </si>
  <si>
    <t>Vzduchotechnické potrubí pozink kruhové spirálně vinuté D 250 mm</t>
  </si>
  <si>
    <t>-1612969102</t>
  </si>
  <si>
    <t>751510862</t>
  </si>
  <si>
    <t>Demontáž vzduchotechnického potrubí plechového do suti čtyřhranného s přírubou, průřezu přes 0,13 do 0,50 m2</t>
  </si>
  <si>
    <t>-83267485</t>
  </si>
  <si>
    <t>751510870</t>
  </si>
  <si>
    <t>Demontáž vzduchotechnického potrubí plechového do suti kruhového, spirálně vinutého bez příruby, průměru do 200 mm</t>
  </si>
  <si>
    <t>-1466813561</t>
  </si>
  <si>
    <t>751514177</t>
  </si>
  <si>
    <t>Montáž oblouku do plechového potrubí kruhového bez příruby, průměru do 100 mm</t>
  </si>
  <si>
    <t>1873864118</t>
  </si>
  <si>
    <t>751514177vl1</t>
  </si>
  <si>
    <t>Oblouk lisovaná OS 100/90°</t>
  </si>
  <si>
    <t>-425952901</t>
  </si>
  <si>
    <t>751514178</t>
  </si>
  <si>
    <t>Montáž oblouku do plechového potrubí kruhového bez příruby, průměru přes 100 do 200 mm</t>
  </si>
  <si>
    <t>680755044</t>
  </si>
  <si>
    <t>751514178vl1</t>
  </si>
  <si>
    <t>Oblouk lisovaný OS125/90°</t>
  </si>
  <si>
    <t>1112152270</t>
  </si>
  <si>
    <t>751514178vl2</t>
  </si>
  <si>
    <t>Oblouk lisovaný OS200/90°</t>
  </si>
  <si>
    <t>1767784621</t>
  </si>
  <si>
    <t>751514287</t>
  </si>
  <si>
    <t>Montáž kalhotového kusu nebo odbočky jednostranné do plechového potrubí kruhového bez příruby, průměru do 100 mm</t>
  </si>
  <si>
    <t>1189461613</t>
  </si>
  <si>
    <t>751514287vl1</t>
  </si>
  <si>
    <t>Odbočka jednoduchá OBJ100/100/90°</t>
  </si>
  <si>
    <t>658588969</t>
  </si>
  <si>
    <t>751514288</t>
  </si>
  <si>
    <t>Montáž kalhotového kusu nebo odbočky jednostranné do plechového potrubí kruhového bez příruby, průměru přes 100 do 200 mm</t>
  </si>
  <si>
    <t>837582518</t>
  </si>
  <si>
    <t>751514288vl1</t>
  </si>
  <si>
    <t>Odbočka jednoduchá OBJ125/100/90°</t>
  </si>
  <si>
    <t>150862833</t>
  </si>
  <si>
    <t>751514288vl2</t>
  </si>
  <si>
    <t>Odbočka jednoduchá OBJ125/125/90°</t>
  </si>
  <si>
    <t>373861061</t>
  </si>
  <si>
    <t>751514288vl3</t>
  </si>
  <si>
    <t>Odbočka jednoduchá OBJ200/200/90°</t>
  </si>
  <si>
    <t>-699595421</t>
  </si>
  <si>
    <t>751514289</t>
  </si>
  <si>
    <t>Montáž kalhotového kusu nebo odbočky jednostranné do plechového potrubí kruhového bez příruby, průměru přes 200 do 300 mm</t>
  </si>
  <si>
    <t>-1641141043</t>
  </si>
  <si>
    <t>751514289vl1</t>
  </si>
  <si>
    <t>Odbočka jednoduchá OBJ250/200/90°</t>
  </si>
  <si>
    <t>-2069090420</t>
  </si>
  <si>
    <t>751514478</t>
  </si>
  <si>
    <t>Montáž přechodu osového nebo pravoúhlého do plechového potrubí kruhového bez příruby, průměru přes 100 do 200 mm</t>
  </si>
  <si>
    <t>1831022904</t>
  </si>
  <si>
    <t>751514478vl1</t>
  </si>
  <si>
    <t xml:space="preserve">přechod osový  PRO125/100</t>
  </si>
  <si>
    <t>1719422086</t>
  </si>
  <si>
    <t>751514479</t>
  </si>
  <si>
    <t>Montáž přechodu osového nebo pravoúhlého do plechového potrubí kruhového bez příruby, průměru přes 200 do 300 mm</t>
  </si>
  <si>
    <t>1102884753</t>
  </si>
  <si>
    <t>751514479vl1</t>
  </si>
  <si>
    <t>Přechod osový PRO250/200</t>
  </si>
  <si>
    <t>-232204429</t>
  </si>
  <si>
    <t>751514479v2</t>
  </si>
  <si>
    <t>Montáž koncového krytu, vsuvky do plechového potrubí kruhového bez příruby, průměru 100-200 mm</t>
  </si>
  <si>
    <t>70144061</t>
  </si>
  <si>
    <t>751514479v3</t>
  </si>
  <si>
    <t>Koncový kryt, vsuvka DR100</t>
  </si>
  <si>
    <t>-1633358462</t>
  </si>
  <si>
    <t>751514479v4</t>
  </si>
  <si>
    <t>Koncový kryt, vsuvka DR200</t>
  </si>
  <si>
    <t>16432398</t>
  </si>
  <si>
    <t>751514680</t>
  </si>
  <si>
    <t>Montáž škrtící klapky nebo zpětné klapky do plechového potrubí kruhové bez příruby, průměru přes 200 do 300 mm</t>
  </si>
  <si>
    <t>568067300</t>
  </si>
  <si>
    <t>751514680vl1</t>
  </si>
  <si>
    <t>zpětná klapka do kruhového potrubí RSKR - Z 250</t>
  </si>
  <si>
    <t>1176992466</t>
  </si>
  <si>
    <t>751572101</t>
  </si>
  <si>
    <t>Závěs kruhového potrubí pomocí objímky, kotvené do betonu průměru potrubí do 100 mm</t>
  </si>
  <si>
    <t>-81178407</t>
  </si>
  <si>
    <t>751572102</t>
  </si>
  <si>
    <t>Závěs kruhového potrubí pomocí objímky, kotvené do betonu průměru potrubí přes 100 do 200 mm</t>
  </si>
  <si>
    <t>-445922644</t>
  </si>
  <si>
    <t>751572103</t>
  </si>
  <si>
    <t>Závěs kruhového potrubí pomocí objímky, kotvené do betonu průměru potrubí přes 200 do 300 mm</t>
  </si>
  <si>
    <t>-716017295</t>
  </si>
  <si>
    <t>SO 05 - elektrické rozvody</t>
  </si>
  <si>
    <t>Jaroslav Novotný</t>
  </si>
  <si>
    <t>1.1 - Dodávky</t>
  </si>
  <si>
    <t>M21 - Elektromontáže</t>
  </si>
  <si>
    <t>M21.3 - SVÍTIDLA</t>
  </si>
  <si>
    <t>M21.5 - HZS</t>
  </si>
  <si>
    <t xml:space="preserve">    ON - Ostatní náklady</t>
  </si>
  <si>
    <t>1.1</t>
  </si>
  <si>
    <t>Dodávky</t>
  </si>
  <si>
    <t>Pol__0001</t>
  </si>
  <si>
    <t>R100-rozváděč kompl. - viz výkres</t>
  </si>
  <si>
    <t xml:space="preserve">Poznámka k položce:_x000d_
vč.montáže_x000d_
</t>
  </si>
  <si>
    <t>Pol__0002</t>
  </si>
  <si>
    <t>signalizační zařízení na WC pro imobilní (ABB), kompl.</t>
  </si>
  <si>
    <t>Poznámka k položce:_x000d_
včetně montáže</t>
  </si>
  <si>
    <t>M21</t>
  </si>
  <si>
    <t>Elektromontáže</t>
  </si>
  <si>
    <t>Pol__0004</t>
  </si>
  <si>
    <t>CYKY 3ox1.5 mm2</t>
  </si>
  <si>
    <t>Poznámka k položce:_x000d_
včetně materiálu</t>
  </si>
  <si>
    <t>Pol__0005</t>
  </si>
  <si>
    <t>CYKY 3jx1.5 mm2</t>
  </si>
  <si>
    <t>Pol__0006</t>
  </si>
  <si>
    <t>CYKY 3jx2.5 mm2</t>
  </si>
  <si>
    <t>Pol__0007</t>
  </si>
  <si>
    <t>CYKY 5jx1.5 mm2</t>
  </si>
  <si>
    <t>Pol__0008</t>
  </si>
  <si>
    <t>CYKY 5jx6 mm2</t>
  </si>
  <si>
    <t>Pol__0009</t>
  </si>
  <si>
    <t>vodič Cu 4 mm2,žz</t>
  </si>
  <si>
    <t>Pol__0010</t>
  </si>
  <si>
    <t>vodič Cu 6 mm2,žz</t>
  </si>
  <si>
    <t>Pol__0011</t>
  </si>
  <si>
    <t>spínač jednopólový, řazení 1, kompl.</t>
  </si>
  <si>
    <t>Pol__0012</t>
  </si>
  <si>
    <t>spínač jednopólový, řazení 5, kompl.</t>
  </si>
  <si>
    <t>Pol__0013</t>
  </si>
  <si>
    <t>spínač jednopólový, řazení 6, kompl.</t>
  </si>
  <si>
    <t>Pol__0014</t>
  </si>
  <si>
    <t>spínač tlačítkový, kompl.</t>
  </si>
  <si>
    <t>Pol__0015</t>
  </si>
  <si>
    <t>pohybové čidlo přítomnosti, kompl.</t>
  </si>
  <si>
    <t>Pol__0016</t>
  </si>
  <si>
    <t>pohybové čidlo přítomnosti IP44, kompl.</t>
  </si>
  <si>
    <t>Pol__0017</t>
  </si>
  <si>
    <t>zás.230V/16A, zapuštěná, kompl.</t>
  </si>
  <si>
    <t>Pol__0018</t>
  </si>
  <si>
    <t>KRABICE přístrojová</t>
  </si>
  <si>
    <t>Pol__0019</t>
  </si>
  <si>
    <t>KRABICE odbočná</t>
  </si>
  <si>
    <t>Pol__0020</t>
  </si>
  <si>
    <t>KRABICE rozpojovací</t>
  </si>
  <si>
    <t>Pol__0021</t>
  </si>
  <si>
    <t>TRUBKA 2325</t>
  </si>
  <si>
    <t>Pol__00211</t>
  </si>
  <si>
    <t>TRUBKA 2332</t>
  </si>
  <si>
    <t>1778501819</t>
  </si>
  <si>
    <t>Pol__0022</t>
  </si>
  <si>
    <t>kabelový žlab 50/50</t>
  </si>
  <si>
    <t>Pol__0023</t>
  </si>
  <si>
    <t>jednopólový jistič 6A</t>
  </si>
  <si>
    <t>Pol__0024</t>
  </si>
  <si>
    <t>jednopólový jistič 10A</t>
  </si>
  <si>
    <t>Pol__0025</t>
  </si>
  <si>
    <t>chránič s nadproudovou ochranou 10A dvoupólový 30mA</t>
  </si>
  <si>
    <t>Pol__0026</t>
  </si>
  <si>
    <t>chránič s nadproudovou ochranou 16A dvoupólový 30mA</t>
  </si>
  <si>
    <t>Pol__0027</t>
  </si>
  <si>
    <t>časové relé MCR-MA-001-UNI-F3</t>
  </si>
  <si>
    <t>Pol__0028</t>
  </si>
  <si>
    <t>třípólový jistič 25A</t>
  </si>
  <si>
    <t>Pol__0028a</t>
  </si>
  <si>
    <t>Zapuštěnná rozvodnice nástěnná s rovnými dveřmi a vypínačem 3x25A , 148x222x100mm</t>
  </si>
  <si>
    <t>-1310711427</t>
  </si>
  <si>
    <t>Poznámka k položce:_x000d_
včetně materiálu,_x000d_
nový vypínač venkovmího osvětlení osazení v M119</t>
  </si>
  <si>
    <t>M21.3</t>
  </si>
  <si>
    <t>SVÍTIDLA</t>
  </si>
  <si>
    <t>Pol__0029</t>
  </si>
  <si>
    <t>A- viz tabultka</t>
  </si>
  <si>
    <t xml:space="preserve">Poznámka k položce:_x000d_
včetně montáže_x000d_
</t>
  </si>
  <si>
    <t>Pol__0030</t>
  </si>
  <si>
    <t>B- viz tabulka</t>
  </si>
  <si>
    <t>Pol__0031</t>
  </si>
  <si>
    <t>C- viz tabulka</t>
  </si>
  <si>
    <t>Pol__0032</t>
  </si>
  <si>
    <t>D- viz tabulka</t>
  </si>
  <si>
    <t>Pol__0033</t>
  </si>
  <si>
    <t>E- viz tabulka</t>
  </si>
  <si>
    <t>Pol__0034</t>
  </si>
  <si>
    <t>F- viz tabulka</t>
  </si>
  <si>
    <t>Pol__00341</t>
  </si>
  <si>
    <t>H- viz tabulka</t>
  </si>
  <si>
    <t>-599582001</t>
  </si>
  <si>
    <t>Pol__0035</t>
  </si>
  <si>
    <t>N1- viz tabulka</t>
  </si>
  <si>
    <t>Pol__0036</t>
  </si>
  <si>
    <t>N2- viz tabulka</t>
  </si>
  <si>
    <t>Pol_ 0037</t>
  </si>
  <si>
    <t>Podružný materiál</t>
  </si>
  <si>
    <t>M21.5</t>
  </si>
  <si>
    <t>HZS</t>
  </si>
  <si>
    <t>Pol__0038</t>
  </si>
  <si>
    <t>Vyhledaní stáv. rozvodů v upravované části</t>
  </si>
  <si>
    <t>hod</t>
  </si>
  <si>
    <t>Pol__0039</t>
  </si>
  <si>
    <t>Demontaz stáv. rozvodů v upravované části</t>
  </si>
  <si>
    <t>Pol__0040</t>
  </si>
  <si>
    <t>doplnění stáv. rozvodů dle výkresu</t>
  </si>
  <si>
    <t>Pol__0040a</t>
  </si>
  <si>
    <t>přeložení stávajících rozvodů pod omítku</t>
  </si>
  <si>
    <t>kpl</t>
  </si>
  <si>
    <t>1241984924</t>
  </si>
  <si>
    <t>Poznámka k položce:_x000d_
včetně materiálu_x000d_
přeložení původního vedení v lištách k vypínačům</t>
  </si>
  <si>
    <t>Pol__0041</t>
  </si>
  <si>
    <t>sekací práce</t>
  </si>
  <si>
    <t>Pol__00411</t>
  </si>
  <si>
    <t>prostup stropem pro přívod internetu</t>
  </si>
  <si>
    <t>-2042173168</t>
  </si>
  <si>
    <t>Poznámka k položce:_x000d_
příprava pro školu - prostup z 1.PP do 1.NP a z 1.NP do 2.NP</t>
  </si>
  <si>
    <t>Pol__004111</t>
  </si>
  <si>
    <t>nátěr ocel. dvířek stávajících rozvaděčů</t>
  </si>
  <si>
    <t>-51366270</t>
  </si>
  <si>
    <t>Pol__0042</t>
  </si>
  <si>
    <t>likvidace odpadů - viz stavební část</t>
  </si>
  <si>
    <t>Pol__0043</t>
  </si>
  <si>
    <t>Revize nových el. rozvodů</t>
  </si>
  <si>
    <t>ON</t>
  </si>
  <si>
    <t>Ostatní náklady</t>
  </si>
  <si>
    <t>ON. 1</t>
  </si>
  <si>
    <t>Doprava 3,6% dodávka rozvaděč</t>
  </si>
  <si>
    <t>ON. 2</t>
  </si>
  <si>
    <t>Přesun 1% dodávka rozvaděč</t>
  </si>
  <si>
    <t>ON. 3</t>
  </si>
  <si>
    <t>PPV 6% z montáže: materiál + práce</t>
  </si>
  <si>
    <t>SO 06 - vedlejší a ostatní náklady</t>
  </si>
  <si>
    <t>VRN - Vedlejší rozpočtové náklady</t>
  </si>
  <si>
    <t xml:space="preserve">    VRN3 - Zařízení staveniště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</si>
  <si>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</si>
  <si>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</si>
  <si>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</si>
  <si>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</si>
  <si>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</si>
  <si>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</si>
  <si>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Zařízení staveniště, provoz, odstranění</t>
  </si>
  <si>
    <t>1024</t>
  </si>
  <si>
    <t>1022061983</t>
  </si>
  <si>
    <t>Poznámka k položce:_x000d_
včetně dočasných oploceních a zajištění výkopů</t>
  </si>
  <si>
    <t>VRN9</t>
  </si>
  <si>
    <t>013254000r1</t>
  </si>
  <si>
    <t>Dokumentace skutečného provedení stavby dle SOD</t>
  </si>
  <si>
    <t>1338222528</t>
  </si>
  <si>
    <t>092103001r1</t>
  </si>
  <si>
    <t>zkouška těsnosti rozvodů vody a kanalizace,topná zkouška ÚT</t>
  </si>
  <si>
    <t>-1620039001</t>
  </si>
  <si>
    <t>HZS2212</t>
  </si>
  <si>
    <t>Hodinová zúčtovací sazba instalatér odborný- vypuštění/napuštení systémů, odvzdušnění</t>
  </si>
  <si>
    <t>512</t>
  </si>
  <si>
    <t>137567988</t>
  </si>
  <si>
    <t>HZS3212</t>
  </si>
  <si>
    <t>Hodinové zúčtovací sazby montáží technologických zařízení na stavebních objektech montér vzduchotechniky odborný</t>
  </si>
  <si>
    <t>1821195222</t>
  </si>
  <si>
    <t>Poznámka k položce:_x000d_
vyregulování VZT</t>
  </si>
  <si>
    <t>721300922</t>
  </si>
  <si>
    <t>Pročištění ležatých svodů do DN 300</t>
  </si>
  <si>
    <t>-1220605654</t>
  </si>
  <si>
    <t>Poznámka k položce:_x000d_
pročištění stávající ležaté kanalizace odbournou firmou._x000d_
Úseky ponechané v 1.NP vedené na dvůr školy do šachet._x000d_
Čistit vždy z revizní šachty dvůr</t>
  </si>
  <si>
    <t>HZS2212r2</t>
  </si>
  <si>
    <t>HZS - zaškolení zaměstnaců školy</t>
  </si>
  <si>
    <t>905868969</t>
  </si>
  <si>
    <t>Poznámka k položce:_x000d_
podepsaný zápis o proškolení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</si>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</sst>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7/2019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SOŠ Nové Město na Moravě- Rekonstrukce sociálních zařízeních 1.NP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Nové Město na Moravě, Bělisko 295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22. 2. 2023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Kraj Vysočina, Žižkova 57, Jihlava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Filip Marek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Filip Marek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Stavební úpravy'!J30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'SO 01 - Stavební úpravy'!P104</f>
        <v>0</v>
      </c>
      <c r="AV55" s="120">
        <f>'SO 01 - Stavební úpravy'!J33</f>
        <v>0</v>
      </c>
      <c r="AW55" s="120">
        <f>'SO 01 - Stavební úpravy'!J34</f>
        <v>0</v>
      </c>
      <c r="AX55" s="120">
        <f>'SO 01 - Stavební úpravy'!J35</f>
        <v>0</v>
      </c>
      <c r="AY55" s="120">
        <f>'SO 01 - Stavební úpravy'!J36</f>
        <v>0</v>
      </c>
      <c r="AZ55" s="120">
        <f>'SO 01 - Stavební úpravy'!F33</f>
        <v>0</v>
      </c>
      <c r="BA55" s="120">
        <f>'SO 01 - Stavební úpravy'!F34</f>
        <v>0</v>
      </c>
      <c r="BB55" s="120">
        <f>'SO 01 - Stavební úpravy'!F35</f>
        <v>0</v>
      </c>
      <c r="BC55" s="120">
        <f>'SO 01 - Stavební úpravy'!F36</f>
        <v>0</v>
      </c>
      <c r="BD55" s="122">
        <f>'SO 01 - Stavební úpravy'!F37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7" customFormat="1" ht="16.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02 - Vodovod, kanalizace'!J30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'SO 02 - Vodovod, kanalizace'!P91</f>
        <v>0</v>
      </c>
      <c r="AV56" s="120">
        <f>'SO 02 - Vodovod, kanalizace'!J33</f>
        <v>0</v>
      </c>
      <c r="AW56" s="120">
        <f>'SO 02 - Vodovod, kanalizace'!J34</f>
        <v>0</v>
      </c>
      <c r="AX56" s="120">
        <f>'SO 02 - Vodovod, kanalizace'!J35</f>
        <v>0</v>
      </c>
      <c r="AY56" s="120">
        <f>'SO 02 - Vodovod, kanalizace'!J36</f>
        <v>0</v>
      </c>
      <c r="AZ56" s="120">
        <f>'SO 02 - Vodovod, kanalizace'!F33</f>
        <v>0</v>
      </c>
      <c r="BA56" s="120">
        <f>'SO 02 - Vodovod, kanalizace'!F34</f>
        <v>0</v>
      </c>
      <c r="BB56" s="120">
        <f>'SO 02 - Vodovod, kanalizace'!F35</f>
        <v>0</v>
      </c>
      <c r="BC56" s="120">
        <f>'SO 02 - Vodovod, kanalizace'!F36</f>
        <v>0</v>
      </c>
      <c r="BD56" s="122">
        <f>'SO 02 - Vodovod, kanalizace'!F37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19</v>
      </c>
      <c r="CM56" s="123" t="s">
        <v>81</v>
      </c>
    </row>
    <row r="57" s="7" customFormat="1" ht="16.5" customHeight="1">
      <c r="A57" s="111" t="s">
        <v>75</v>
      </c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03 - Ústřední vytápění'!J30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'SO 03 - Ústřední vytápění'!P88</f>
        <v>0</v>
      </c>
      <c r="AV57" s="120">
        <f>'SO 03 - Ústřední vytápění'!J33</f>
        <v>0</v>
      </c>
      <c r="AW57" s="120">
        <f>'SO 03 - Ústřední vytápění'!J34</f>
        <v>0</v>
      </c>
      <c r="AX57" s="120">
        <f>'SO 03 - Ústřední vytápění'!J35</f>
        <v>0</v>
      </c>
      <c r="AY57" s="120">
        <f>'SO 03 - Ústřední vytápění'!J36</f>
        <v>0</v>
      </c>
      <c r="AZ57" s="120">
        <f>'SO 03 - Ústřední vytápění'!F33</f>
        <v>0</v>
      </c>
      <c r="BA57" s="120">
        <f>'SO 03 - Ústřední vytápění'!F34</f>
        <v>0</v>
      </c>
      <c r="BB57" s="120">
        <f>'SO 03 - Ústřední vytápění'!F35</f>
        <v>0</v>
      </c>
      <c r="BC57" s="120">
        <f>'SO 03 - Ústřední vytápění'!F36</f>
        <v>0</v>
      </c>
      <c r="BD57" s="122">
        <f>'SO 03 - Ústřední vytápění'!F37</f>
        <v>0</v>
      </c>
      <c r="BE57" s="7"/>
      <c r="BT57" s="123" t="s">
        <v>79</v>
      </c>
      <c r="BV57" s="123" t="s">
        <v>73</v>
      </c>
      <c r="BW57" s="123" t="s">
        <v>87</v>
      </c>
      <c r="BX57" s="123" t="s">
        <v>5</v>
      </c>
      <c r="CL57" s="123" t="s">
        <v>19</v>
      </c>
      <c r="CM57" s="123" t="s">
        <v>81</v>
      </c>
    </row>
    <row r="58" s="7" customFormat="1" ht="16.5" customHeight="1">
      <c r="A58" s="111" t="s">
        <v>75</v>
      </c>
      <c r="B58" s="112"/>
      <c r="C58" s="113"/>
      <c r="D58" s="114" t="s">
        <v>88</v>
      </c>
      <c r="E58" s="114"/>
      <c r="F58" s="114"/>
      <c r="G58" s="114"/>
      <c r="H58" s="114"/>
      <c r="I58" s="115"/>
      <c r="J58" s="114" t="s">
        <v>89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04 - Vzduchotechnika'!J30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'SO 04 - Vzduchotechnika'!P83</f>
        <v>0</v>
      </c>
      <c r="AV58" s="120">
        <f>'SO 04 - Vzduchotechnika'!J33</f>
        <v>0</v>
      </c>
      <c r="AW58" s="120">
        <f>'SO 04 - Vzduchotechnika'!J34</f>
        <v>0</v>
      </c>
      <c r="AX58" s="120">
        <f>'SO 04 - Vzduchotechnika'!J35</f>
        <v>0</v>
      </c>
      <c r="AY58" s="120">
        <f>'SO 04 - Vzduchotechnika'!J36</f>
        <v>0</v>
      </c>
      <c r="AZ58" s="120">
        <f>'SO 04 - Vzduchotechnika'!F33</f>
        <v>0</v>
      </c>
      <c r="BA58" s="120">
        <f>'SO 04 - Vzduchotechnika'!F34</f>
        <v>0</v>
      </c>
      <c r="BB58" s="120">
        <f>'SO 04 - Vzduchotechnika'!F35</f>
        <v>0</v>
      </c>
      <c r="BC58" s="120">
        <f>'SO 04 - Vzduchotechnika'!F36</f>
        <v>0</v>
      </c>
      <c r="BD58" s="122">
        <f>'SO 04 - Vzduchotechnika'!F37</f>
        <v>0</v>
      </c>
      <c r="BE58" s="7"/>
      <c r="BT58" s="123" t="s">
        <v>79</v>
      </c>
      <c r="BV58" s="123" t="s">
        <v>73</v>
      </c>
      <c r="BW58" s="123" t="s">
        <v>90</v>
      </c>
      <c r="BX58" s="123" t="s">
        <v>5</v>
      </c>
      <c r="CL58" s="123" t="s">
        <v>19</v>
      </c>
      <c r="CM58" s="123" t="s">
        <v>81</v>
      </c>
    </row>
    <row r="59" s="7" customFormat="1" ht="16.5" customHeight="1">
      <c r="A59" s="111" t="s">
        <v>75</v>
      </c>
      <c r="B59" s="112"/>
      <c r="C59" s="113"/>
      <c r="D59" s="114" t="s">
        <v>91</v>
      </c>
      <c r="E59" s="114"/>
      <c r="F59" s="114"/>
      <c r="G59" s="114"/>
      <c r="H59" s="114"/>
      <c r="I59" s="115"/>
      <c r="J59" s="114" t="s">
        <v>92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05 - elektrické rozvody'!J30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19">
        <v>0</v>
      </c>
      <c r="AT59" s="120">
        <f>ROUND(SUM(AV59:AW59),2)</f>
        <v>0</v>
      </c>
      <c r="AU59" s="121">
        <f>'SO 05 - elektrické rozvody'!P84</f>
        <v>0</v>
      </c>
      <c r="AV59" s="120">
        <f>'SO 05 - elektrické rozvody'!J33</f>
        <v>0</v>
      </c>
      <c r="AW59" s="120">
        <f>'SO 05 - elektrické rozvody'!J34</f>
        <v>0</v>
      </c>
      <c r="AX59" s="120">
        <f>'SO 05 - elektrické rozvody'!J35</f>
        <v>0</v>
      </c>
      <c r="AY59" s="120">
        <f>'SO 05 - elektrické rozvody'!J36</f>
        <v>0</v>
      </c>
      <c r="AZ59" s="120">
        <f>'SO 05 - elektrické rozvody'!F33</f>
        <v>0</v>
      </c>
      <c r="BA59" s="120">
        <f>'SO 05 - elektrické rozvody'!F34</f>
        <v>0</v>
      </c>
      <c r="BB59" s="120">
        <f>'SO 05 - elektrické rozvody'!F35</f>
        <v>0</v>
      </c>
      <c r="BC59" s="120">
        <f>'SO 05 - elektrické rozvody'!F36</f>
        <v>0</v>
      </c>
      <c r="BD59" s="122">
        <f>'SO 05 - elektrické rozvody'!F37</f>
        <v>0</v>
      </c>
      <c r="BE59" s="7"/>
      <c r="BT59" s="123" t="s">
        <v>79</v>
      </c>
      <c r="BV59" s="123" t="s">
        <v>73</v>
      </c>
      <c r="BW59" s="123" t="s">
        <v>93</v>
      </c>
      <c r="BX59" s="123" t="s">
        <v>5</v>
      </c>
      <c r="CL59" s="123" t="s">
        <v>19</v>
      </c>
      <c r="CM59" s="123" t="s">
        <v>81</v>
      </c>
    </row>
    <row r="60" s="7" customFormat="1" ht="16.5" customHeight="1">
      <c r="A60" s="111" t="s">
        <v>75</v>
      </c>
      <c r="B60" s="112"/>
      <c r="C60" s="113"/>
      <c r="D60" s="114" t="s">
        <v>94</v>
      </c>
      <c r="E60" s="114"/>
      <c r="F60" s="114"/>
      <c r="G60" s="114"/>
      <c r="H60" s="114"/>
      <c r="I60" s="115"/>
      <c r="J60" s="114" t="s">
        <v>95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06 - vedlejší a ostatn...'!J30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78</v>
      </c>
      <c r="AR60" s="118"/>
      <c r="AS60" s="124">
        <v>0</v>
      </c>
      <c r="AT60" s="125">
        <f>ROUND(SUM(AV60:AW60),2)</f>
        <v>0</v>
      </c>
      <c r="AU60" s="126">
        <f>'SO 06 - vedlejší a ostatn...'!P82</f>
        <v>0</v>
      </c>
      <c r="AV60" s="125">
        <f>'SO 06 - vedlejší a ostatn...'!J33</f>
        <v>0</v>
      </c>
      <c r="AW60" s="125">
        <f>'SO 06 - vedlejší a ostatn...'!J34</f>
        <v>0</v>
      </c>
      <c r="AX60" s="125">
        <f>'SO 06 - vedlejší a ostatn...'!J35</f>
        <v>0</v>
      </c>
      <c r="AY60" s="125">
        <f>'SO 06 - vedlejší a ostatn...'!J36</f>
        <v>0</v>
      </c>
      <c r="AZ60" s="125">
        <f>'SO 06 - vedlejší a ostatn...'!F33</f>
        <v>0</v>
      </c>
      <c r="BA60" s="125">
        <f>'SO 06 - vedlejší a ostatn...'!F34</f>
        <v>0</v>
      </c>
      <c r="BB60" s="125">
        <f>'SO 06 - vedlejší a ostatn...'!F35</f>
        <v>0</v>
      </c>
      <c r="BC60" s="125">
        <f>'SO 06 - vedlejší a ostatn...'!F36</f>
        <v>0</v>
      </c>
      <c r="BD60" s="127">
        <f>'SO 06 - vedlejší a ostatn...'!F37</f>
        <v>0</v>
      </c>
      <c r="BE60" s="7"/>
      <c r="BT60" s="123" t="s">
        <v>79</v>
      </c>
      <c r="BV60" s="123" t="s">
        <v>73</v>
      </c>
      <c r="BW60" s="123" t="s">
        <v>96</v>
      </c>
      <c r="BX60" s="123" t="s">
        <v>5</v>
      </c>
      <c r="CL60" s="123" t="s">
        <v>19</v>
      </c>
      <c r="CM60" s="123" t="s">
        <v>81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VvHqA21Sh1EKXMNosuouRsvGBWgEfZ2AuBT9CfeByhEFvM2onbEvmtKg+8UpKo6Z/dz7Zxzu8L9YmrFiESWkKA==" hashValue="PSbimDgzNrp0KcXMTN5NFWv/ttWw5G9nFhPeiF1JDp9Ombyv01mNhO6O6qknzWkvvWedTszXV+MxEwg1UcS/FQ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Stavební úpravy'!C2" display="/"/>
    <hyperlink ref="A56" location="'SO 02 - Vodovod, kanalizace'!C2" display="/"/>
    <hyperlink ref="A57" location="'SO 03 - Ústřední vytápění'!C2" display="/"/>
    <hyperlink ref="A58" location="'SO 04 - Vzduchotechnika'!C2" display="/"/>
    <hyperlink ref="A59" location="'SO 05 - elektrické rozvody'!C2" display="/"/>
    <hyperlink ref="A60" location="'SO 06 -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SOŠ Nové Město na Moravě- Rekonstrukce sociálních zařízeních 1.NP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100</v>
      </c>
      <c r="G12" s="38"/>
      <c r="H12" s="38"/>
      <c r="I12" s="132" t="s">
        <v>23</v>
      </c>
      <c r="J12" s="137" t="str">
        <f>'Rekapitulace stavby'!AN8</f>
        <v>22. 2. 2023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Kraj Vysočina, Žižkova 57, Jihlava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ROUND(J104,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ROUND((SUM(BE104:BE834)),  2)</f>
        <v>0</v>
      </c>
      <c r="G33" s="38"/>
      <c r="H33" s="38"/>
      <c r="I33" s="148">
        <v>0.20999999999999999</v>
      </c>
      <c r="J33" s="147">
        <f>ROUND(((SUM(BE104:BE834))*I33),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ROUND((SUM(BF104:BF834)),  2)</f>
        <v>0</v>
      </c>
      <c r="G34" s="38"/>
      <c r="H34" s="38"/>
      <c r="I34" s="148">
        <v>0.14999999999999999</v>
      </c>
      <c r="J34" s="147">
        <f>ROUND(((SUM(BF104:BF834))*I34),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ROUND((SUM(BG104:BG834)),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ROUND((SUM(BH104:BH834)),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ROUND((SUM(BI104:BI834)),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SOŠ Nové Město na Moravě- Rekonstrukce sociálních zařízeních 1.NP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Stavební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Nové Město na Moravě</v>
      </c>
      <c r="G52" s="40"/>
      <c r="H52" s="40"/>
      <c r="I52" s="32" t="s">
        <v>23</v>
      </c>
      <c r="J52" s="72" t="str">
        <f>IF(J12="","",J12)</f>
        <v>22. 2. 2023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 Vysočina, Žižkova 57, Jihlava</v>
      </c>
      <c r="G54" s="40"/>
      <c r="H54" s="40"/>
      <c r="I54" s="32" t="s">
        <v>31</v>
      </c>
      <c r="J54" s="36" t="str">
        <f>E21</f>
        <v>Filip Marek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Filip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J104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J105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106</v>
      </c>
      <c r="E61" s="168"/>
      <c r="F61" s="168"/>
      <c r="G61" s="168"/>
      <c r="H61" s="168"/>
      <c r="I61" s="168"/>
      <c r="J61" s="169">
        <f>J106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107</v>
      </c>
      <c r="E62" s="168"/>
      <c r="F62" s="168"/>
      <c r="G62" s="168"/>
      <c r="H62" s="168"/>
      <c r="I62" s="168"/>
      <c r="J62" s="169">
        <f>J110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108</v>
      </c>
      <c r="E63" s="168"/>
      <c r="F63" s="168"/>
      <c r="G63" s="168"/>
      <c r="H63" s="168"/>
      <c r="I63" s="168"/>
      <c r="J63" s="169">
        <f>J135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109</v>
      </c>
      <c r="E64" s="168"/>
      <c r="F64" s="168"/>
      <c r="G64" s="168"/>
      <c r="H64" s="168"/>
      <c r="I64" s="168"/>
      <c r="J64" s="169">
        <f>J219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5"/>
      <c r="C65" s="166"/>
      <c r="D65" s="167" t="s">
        <v>110</v>
      </c>
      <c r="E65" s="168"/>
      <c r="F65" s="168"/>
      <c r="G65" s="168"/>
      <c r="H65" s="168"/>
      <c r="I65" s="168"/>
      <c r="J65" s="169">
        <f>J296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5"/>
      <c r="C66" s="166"/>
      <c r="D66" s="167" t="s">
        <v>111</v>
      </c>
      <c r="E66" s="168"/>
      <c r="F66" s="168"/>
      <c r="G66" s="168"/>
      <c r="H66" s="168"/>
      <c r="I66" s="168"/>
      <c r="J66" s="169">
        <f>J319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5"/>
      <c r="C67" s="166"/>
      <c r="D67" s="167" t="s">
        <v>112</v>
      </c>
      <c r="E67" s="168"/>
      <c r="F67" s="168"/>
      <c r="G67" s="168"/>
      <c r="H67" s="168"/>
      <c r="I67" s="168"/>
      <c r="J67" s="169">
        <f>J341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5"/>
      <c r="C68" s="166"/>
      <c r="D68" s="167" t="s">
        <v>113</v>
      </c>
      <c r="E68" s="168"/>
      <c r="F68" s="168"/>
      <c r="G68" s="168"/>
      <c r="H68" s="168"/>
      <c r="I68" s="168"/>
      <c r="J68" s="169">
        <f>J350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5"/>
      <c r="C69" s="166"/>
      <c r="D69" s="167" t="s">
        <v>114</v>
      </c>
      <c r="E69" s="168"/>
      <c r="F69" s="168"/>
      <c r="G69" s="168"/>
      <c r="H69" s="168"/>
      <c r="I69" s="168"/>
      <c r="J69" s="169">
        <f>J358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5"/>
      <c r="C70" s="166"/>
      <c r="D70" s="167" t="s">
        <v>115</v>
      </c>
      <c r="E70" s="168"/>
      <c r="F70" s="168"/>
      <c r="G70" s="168"/>
      <c r="H70" s="168"/>
      <c r="I70" s="168"/>
      <c r="J70" s="169">
        <f>J360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5"/>
      <c r="C71" s="166"/>
      <c r="D71" s="167" t="s">
        <v>116</v>
      </c>
      <c r="E71" s="168"/>
      <c r="F71" s="168"/>
      <c r="G71" s="168"/>
      <c r="H71" s="168"/>
      <c r="I71" s="168"/>
      <c r="J71" s="169">
        <f>J468</f>
        <v>0</v>
      </c>
      <c r="K71" s="166"/>
      <c r="L71" s="17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65"/>
      <c r="C72" s="166"/>
      <c r="D72" s="167" t="s">
        <v>117</v>
      </c>
      <c r="E72" s="168"/>
      <c r="F72" s="168"/>
      <c r="G72" s="168"/>
      <c r="H72" s="168"/>
      <c r="I72" s="168"/>
      <c r="J72" s="169">
        <f>J470</f>
        <v>0</v>
      </c>
      <c r="K72" s="166"/>
      <c r="L72" s="17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65"/>
      <c r="C73" s="166"/>
      <c r="D73" s="167" t="s">
        <v>118</v>
      </c>
      <c r="E73" s="168"/>
      <c r="F73" s="168"/>
      <c r="G73" s="168"/>
      <c r="H73" s="168"/>
      <c r="I73" s="168"/>
      <c r="J73" s="169">
        <f>J481</f>
        <v>0</v>
      </c>
      <c r="K73" s="166"/>
      <c r="L73" s="17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65"/>
      <c r="C74" s="166"/>
      <c r="D74" s="167" t="s">
        <v>119</v>
      </c>
      <c r="E74" s="168"/>
      <c r="F74" s="168"/>
      <c r="G74" s="168"/>
      <c r="H74" s="168"/>
      <c r="I74" s="168"/>
      <c r="J74" s="169">
        <f>J507</f>
        <v>0</v>
      </c>
      <c r="K74" s="166"/>
      <c r="L74" s="17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65"/>
      <c r="C75" s="166"/>
      <c r="D75" s="167" t="s">
        <v>120</v>
      </c>
      <c r="E75" s="168"/>
      <c r="F75" s="168"/>
      <c r="G75" s="168"/>
      <c r="H75" s="168"/>
      <c r="I75" s="168"/>
      <c r="J75" s="169">
        <f>J513</f>
        <v>0</v>
      </c>
      <c r="K75" s="166"/>
      <c r="L75" s="17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65"/>
      <c r="C76" s="166"/>
      <c r="D76" s="167" t="s">
        <v>121</v>
      </c>
      <c r="E76" s="168"/>
      <c r="F76" s="168"/>
      <c r="G76" s="168"/>
      <c r="H76" s="168"/>
      <c r="I76" s="168"/>
      <c r="J76" s="169">
        <f>J519</f>
        <v>0</v>
      </c>
      <c r="K76" s="166"/>
      <c r="L76" s="170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65"/>
      <c r="C77" s="166"/>
      <c r="D77" s="167" t="s">
        <v>122</v>
      </c>
      <c r="E77" s="168"/>
      <c r="F77" s="168"/>
      <c r="G77" s="168"/>
      <c r="H77" s="168"/>
      <c r="I77" s="168"/>
      <c r="J77" s="169">
        <f>J586</f>
        <v>0</v>
      </c>
      <c r="K77" s="166"/>
      <c r="L77" s="170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65"/>
      <c r="C78" s="166"/>
      <c r="D78" s="167" t="s">
        <v>123</v>
      </c>
      <c r="E78" s="168"/>
      <c r="F78" s="168"/>
      <c r="G78" s="168"/>
      <c r="H78" s="168"/>
      <c r="I78" s="168"/>
      <c r="J78" s="169">
        <f>J612</f>
        <v>0</v>
      </c>
      <c r="K78" s="166"/>
      <c r="L78" s="170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9" customFormat="1" ht="24.96" customHeight="1">
      <c r="A79" s="9"/>
      <c r="B79" s="165"/>
      <c r="C79" s="166"/>
      <c r="D79" s="167" t="s">
        <v>124</v>
      </c>
      <c r="E79" s="168"/>
      <c r="F79" s="168"/>
      <c r="G79" s="168"/>
      <c r="H79" s="168"/>
      <c r="I79" s="168"/>
      <c r="J79" s="169">
        <f>J702</f>
        <v>0</v>
      </c>
      <c r="K79" s="166"/>
      <c r="L79" s="170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9" customFormat="1" ht="24.96" customHeight="1">
      <c r="A80" s="9"/>
      <c r="B80" s="165"/>
      <c r="C80" s="166"/>
      <c r="D80" s="167" t="s">
        <v>125</v>
      </c>
      <c r="E80" s="168"/>
      <c r="F80" s="168"/>
      <c r="G80" s="168"/>
      <c r="H80" s="168"/>
      <c r="I80" s="168"/>
      <c r="J80" s="169">
        <f>J728</f>
        <v>0</v>
      </c>
      <c r="K80" s="166"/>
      <c r="L80" s="170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65"/>
      <c r="C81" s="166"/>
      <c r="D81" s="167" t="s">
        <v>126</v>
      </c>
      <c r="E81" s="168"/>
      <c r="F81" s="168"/>
      <c r="G81" s="168"/>
      <c r="H81" s="168"/>
      <c r="I81" s="168"/>
      <c r="J81" s="169">
        <f>J732</f>
        <v>0</v>
      </c>
      <c r="K81" s="166"/>
      <c r="L81" s="170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65"/>
      <c r="C82" s="166"/>
      <c r="D82" s="167" t="s">
        <v>127</v>
      </c>
      <c r="E82" s="168"/>
      <c r="F82" s="168"/>
      <c r="G82" s="168"/>
      <c r="H82" s="168"/>
      <c r="I82" s="168"/>
      <c r="J82" s="169">
        <f>J800</f>
        <v>0</v>
      </c>
      <c r="K82" s="166"/>
      <c r="L82" s="170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9" customFormat="1" ht="24.96" customHeight="1">
      <c r="A83" s="9"/>
      <c r="B83" s="165"/>
      <c r="C83" s="166"/>
      <c r="D83" s="167" t="s">
        <v>128</v>
      </c>
      <c r="E83" s="168"/>
      <c r="F83" s="168"/>
      <c r="G83" s="168"/>
      <c r="H83" s="168"/>
      <c r="I83" s="168"/>
      <c r="J83" s="169">
        <f>J818</f>
        <v>0</v>
      </c>
      <c r="K83" s="166"/>
      <c r="L83" s="170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9" customFormat="1" ht="24.96" customHeight="1">
      <c r="A84" s="9"/>
      <c r="B84" s="165"/>
      <c r="C84" s="166"/>
      <c r="D84" s="167" t="s">
        <v>129</v>
      </c>
      <c r="E84" s="168"/>
      <c r="F84" s="168"/>
      <c r="G84" s="168"/>
      <c r="H84" s="168"/>
      <c r="I84" s="168"/>
      <c r="J84" s="169">
        <f>J828</f>
        <v>0</v>
      </c>
      <c r="K84" s="166"/>
      <c r="L84" s="170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2" customFormat="1" ht="21.84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59"/>
      <c r="C86" s="60"/>
      <c r="D86" s="60"/>
      <c r="E86" s="60"/>
      <c r="F86" s="60"/>
      <c r="G86" s="60"/>
      <c r="H86" s="60"/>
      <c r="I86" s="60"/>
      <c r="J86" s="60"/>
      <c r="K86" s="6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90" s="2" customFormat="1" ht="6.96" customHeight="1">
      <c r="A90" s="38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4.96" customHeight="1">
      <c r="A91" s="38"/>
      <c r="B91" s="39"/>
      <c r="C91" s="23" t="s">
        <v>130</v>
      </c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16</v>
      </c>
      <c r="D93" s="40"/>
      <c r="E93" s="40"/>
      <c r="F93" s="40"/>
      <c r="G93" s="40"/>
      <c r="H93" s="40"/>
      <c r="I93" s="40"/>
      <c r="J93" s="40"/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6.25" customHeight="1">
      <c r="A94" s="38"/>
      <c r="B94" s="39"/>
      <c r="C94" s="40"/>
      <c r="D94" s="40"/>
      <c r="E94" s="160" t="str">
        <f>E7</f>
        <v>SOŠ Nové Město na Moravě- Rekonstrukce sociálních zařízeních 1.NP</v>
      </c>
      <c r="F94" s="32"/>
      <c r="G94" s="32"/>
      <c r="H94" s="32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2" customHeight="1">
      <c r="A95" s="38"/>
      <c r="B95" s="39"/>
      <c r="C95" s="32" t="s">
        <v>98</v>
      </c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6.5" customHeight="1">
      <c r="A96" s="38"/>
      <c r="B96" s="39"/>
      <c r="C96" s="40"/>
      <c r="D96" s="40"/>
      <c r="E96" s="69" t="str">
        <f>E9</f>
        <v>SO 01 - Stavební úpravy</v>
      </c>
      <c r="F96" s="40"/>
      <c r="G96" s="40"/>
      <c r="H96" s="40"/>
      <c r="I96" s="40"/>
      <c r="J96" s="40"/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6.96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2" customHeight="1">
      <c r="A98" s="38"/>
      <c r="B98" s="39"/>
      <c r="C98" s="32" t="s">
        <v>21</v>
      </c>
      <c r="D98" s="40"/>
      <c r="E98" s="40"/>
      <c r="F98" s="27" t="str">
        <f>F12</f>
        <v>Nové Město na Moravě</v>
      </c>
      <c r="G98" s="40"/>
      <c r="H98" s="40"/>
      <c r="I98" s="32" t="s">
        <v>23</v>
      </c>
      <c r="J98" s="72" t="str">
        <f>IF(J12="","",J12)</f>
        <v>22. 2. 2023</v>
      </c>
      <c r="K98" s="40"/>
      <c r="L98" s="13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134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15.15" customHeight="1">
      <c r="A100" s="38"/>
      <c r="B100" s="39"/>
      <c r="C100" s="32" t="s">
        <v>25</v>
      </c>
      <c r="D100" s="40"/>
      <c r="E100" s="40"/>
      <c r="F100" s="27" t="str">
        <f>E15</f>
        <v>Kraj Vysočina, Žižkova 57, Jihlava</v>
      </c>
      <c r="G100" s="40"/>
      <c r="H100" s="40"/>
      <c r="I100" s="32" t="s">
        <v>31</v>
      </c>
      <c r="J100" s="36" t="str">
        <f>E21</f>
        <v>Filip Marek</v>
      </c>
      <c r="K100" s="40"/>
      <c r="L100" s="134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15.15" customHeight="1">
      <c r="A101" s="38"/>
      <c r="B101" s="39"/>
      <c r="C101" s="32" t="s">
        <v>29</v>
      </c>
      <c r="D101" s="40"/>
      <c r="E101" s="40"/>
      <c r="F101" s="27" t="str">
        <f>IF(E18="","",E18)</f>
        <v>Vyplň údaj</v>
      </c>
      <c r="G101" s="40"/>
      <c r="H101" s="40"/>
      <c r="I101" s="32" t="s">
        <v>34</v>
      </c>
      <c r="J101" s="36" t="str">
        <f>E24</f>
        <v>Filip Marek</v>
      </c>
      <c r="K101" s="40"/>
      <c r="L101" s="134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10.32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134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10" customFormat="1" ht="29.28" customHeight="1">
      <c r="A103" s="171"/>
      <c r="B103" s="172"/>
      <c r="C103" s="173" t="s">
        <v>131</v>
      </c>
      <c r="D103" s="174" t="s">
        <v>56</v>
      </c>
      <c r="E103" s="174" t="s">
        <v>52</v>
      </c>
      <c r="F103" s="174" t="s">
        <v>53</v>
      </c>
      <c r="G103" s="174" t="s">
        <v>132</v>
      </c>
      <c r="H103" s="174" t="s">
        <v>133</v>
      </c>
      <c r="I103" s="174" t="s">
        <v>134</v>
      </c>
      <c r="J103" s="175" t="s">
        <v>103</v>
      </c>
      <c r="K103" s="176" t="s">
        <v>135</v>
      </c>
      <c r="L103" s="177"/>
      <c r="M103" s="92" t="s">
        <v>19</v>
      </c>
      <c r="N103" s="93" t="s">
        <v>41</v>
      </c>
      <c r="O103" s="93" t="s">
        <v>136</v>
      </c>
      <c r="P103" s="93" t="s">
        <v>137</v>
      </c>
      <c r="Q103" s="93" t="s">
        <v>138</v>
      </c>
      <c r="R103" s="93" t="s">
        <v>139</v>
      </c>
      <c r="S103" s="93" t="s">
        <v>140</v>
      </c>
      <c r="T103" s="94" t="s">
        <v>141</v>
      </c>
      <c r="U103" s="171"/>
      <c r="V103" s="171"/>
      <c r="W103" s="171"/>
      <c r="X103" s="171"/>
      <c r="Y103" s="171"/>
      <c r="Z103" s="171"/>
      <c r="AA103" s="171"/>
      <c r="AB103" s="171"/>
      <c r="AC103" s="171"/>
      <c r="AD103" s="171"/>
      <c r="AE103" s="171"/>
    </row>
    <row r="104" s="2" customFormat="1" ht="22.8" customHeight="1">
      <c r="A104" s="38"/>
      <c r="B104" s="39"/>
      <c r="C104" s="99" t="s">
        <v>142</v>
      </c>
      <c r="D104" s="40"/>
      <c r="E104" s="40"/>
      <c r="F104" s="40"/>
      <c r="G104" s="40"/>
      <c r="H104" s="40"/>
      <c r="I104" s="40"/>
      <c r="J104" s="178">
        <f>BK104</f>
        <v>0</v>
      </c>
      <c r="K104" s="40"/>
      <c r="L104" s="44"/>
      <c r="M104" s="95"/>
      <c r="N104" s="179"/>
      <c r="O104" s="96"/>
      <c r="P104" s="180">
        <f>P105+P106+P110+P135+P219+P296+P319+P341+P350+P358+P360+P468+P470+P481+P507+P513+P519+P586+P612+P702+P728+P732+P800+P818+P828</f>
        <v>0</v>
      </c>
      <c r="Q104" s="96"/>
      <c r="R104" s="180">
        <f>R105+R106+R110+R135+R219+R296+R319+R341+R350+R358+R360+R468+R470+R481+R507+R513+R519+R586+R612+R702+R728+R732+R800+R818+R828</f>
        <v>0</v>
      </c>
      <c r="S104" s="96"/>
      <c r="T104" s="181">
        <f>T105+T106+T110+T135+T219+T296+T319+T341+T350+T358+T360+T468+T470+T481+T507+T513+T519+T586+T612+T702+T728+T732+T800+T818+T828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70</v>
      </c>
      <c r="AU104" s="17" t="s">
        <v>104</v>
      </c>
      <c r="BK104" s="182">
        <f>BK105+BK106+BK110+BK135+BK219+BK296+BK319+BK341+BK350+BK358+BK360+BK468+BK470+BK481+BK507+BK513+BK519+BK586+BK612+BK702+BK728+BK732+BK800+BK818+BK828</f>
        <v>0</v>
      </c>
    </row>
    <row r="105" s="11" customFormat="1" ht="25.92" customHeight="1">
      <c r="A105" s="11"/>
      <c r="B105" s="183"/>
      <c r="C105" s="184"/>
      <c r="D105" s="185" t="s">
        <v>70</v>
      </c>
      <c r="E105" s="186" t="s">
        <v>143</v>
      </c>
      <c r="F105" s="186" t="s">
        <v>144</v>
      </c>
      <c r="G105" s="184"/>
      <c r="H105" s="184"/>
      <c r="I105" s="187"/>
      <c r="J105" s="188">
        <f>BK105</f>
        <v>0</v>
      </c>
      <c r="K105" s="184"/>
      <c r="L105" s="189"/>
      <c r="M105" s="190"/>
      <c r="N105" s="191"/>
      <c r="O105" s="191"/>
      <c r="P105" s="192">
        <v>0</v>
      </c>
      <c r="Q105" s="191"/>
      <c r="R105" s="192">
        <v>0</v>
      </c>
      <c r="S105" s="191"/>
      <c r="T105" s="193">
        <v>0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194" t="s">
        <v>79</v>
      </c>
      <c r="AT105" s="195" t="s">
        <v>70</v>
      </c>
      <c r="AU105" s="195" t="s">
        <v>71</v>
      </c>
      <c r="AY105" s="194" t="s">
        <v>145</v>
      </c>
      <c r="BK105" s="196">
        <v>0</v>
      </c>
    </row>
    <row r="106" s="11" customFormat="1" ht="25.92" customHeight="1">
      <c r="A106" s="11"/>
      <c r="B106" s="183"/>
      <c r="C106" s="184"/>
      <c r="D106" s="185" t="s">
        <v>70</v>
      </c>
      <c r="E106" s="186" t="s">
        <v>146</v>
      </c>
      <c r="F106" s="186" t="s">
        <v>147</v>
      </c>
      <c r="G106" s="184"/>
      <c r="H106" s="184"/>
      <c r="I106" s="187"/>
      <c r="J106" s="188">
        <f>BK106</f>
        <v>0</v>
      </c>
      <c r="K106" s="184"/>
      <c r="L106" s="189"/>
      <c r="M106" s="190"/>
      <c r="N106" s="191"/>
      <c r="O106" s="191"/>
      <c r="P106" s="192">
        <f>SUM(P107:P109)</f>
        <v>0</v>
      </c>
      <c r="Q106" s="191"/>
      <c r="R106" s="192">
        <f>SUM(R107:R109)</f>
        <v>0</v>
      </c>
      <c r="S106" s="191"/>
      <c r="T106" s="193">
        <f>SUM(T107:T109)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194" t="s">
        <v>79</v>
      </c>
      <c r="AT106" s="195" t="s">
        <v>70</v>
      </c>
      <c r="AU106" s="195" t="s">
        <v>71</v>
      </c>
      <c r="AY106" s="194" t="s">
        <v>145</v>
      </c>
      <c r="BK106" s="196">
        <f>SUM(BK107:BK109)</f>
        <v>0</v>
      </c>
    </row>
    <row r="107" s="2" customFormat="1" ht="16.5" customHeight="1">
      <c r="A107" s="38"/>
      <c r="B107" s="39"/>
      <c r="C107" s="197" t="s">
        <v>79</v>
      </c>
      <c r="D107" s="197" t="s">
        <v>148</v>
      </c>
      <c r="E107" s="198" t="s">
        <v>149</v>
      </c>
      <c r="F107" s="199" t="s">
        <v>150</v>
      </c>
      <c r="G107" s="200" t="s">
        <v>151</v>
      </c>
      <c r="H107" s="201">
        <v>2.7999999999999998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42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152</v>
      </c>
      <c r="AT107" s="209" t="s">
        <v>148</v>
      </c>
      <c r="AU107" s="209" t="s">
        <v>79</v>
      </c>
      <c r="AY107" s="17" t="s">
        <v>145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79</v>
      </c>
      <c r="BK107" s="210">
        <f>ROUND(I107*H107,2)</f>
        <v>0</v>
      </c>
      <c r="BL107" s="17" t="s">
        <v>152</v>
      </c>
      <c r="BM107" s="209" t="s">
        <v>81</v>
      </c>
    </row>
    <row r="108" s="12" customFormat="1">
      <c r="A108" s="12"/>
      <c r="B108" s="211"/>
      <c r="C108" s="212"/>
      <c r="D108" s="213" t="s">
        <v>153</v>
      </c>
      <c r="E108" s="214" t="s">
        <v>19</v>
      </c>
      <c r="F108" s="215" t="s">
        <v>154</v>
      </c>
      <c r="G108" s="212"/>
      <c r="H108" s="216">
        <v>2.7999999999999998</v>
      </c>
      <c r="I108" s="217"/>
      <c r="J108" s="212"/>
      <c r="K108" s="212"/>
      <c r="L108" s="218"/>
      <c r="M108" s="219"/>
      <c r="N108" s="220"/>
      <c r="O108" s="220"/>
      <c r="P108" s="220"/>
      <c r="Q108" s="220"/>
      <c r="R108" s="220"/>
      <c r="S108" s="220"/>
      <c r="T108" s="22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2" t="s">
        <v>153</v>
      </c>
      <c r="AU108" s="222" t="s">
        <v>79</v>
      </c>
      <c r="AV108" s="12" t="s">
        <v>81</v>
      </c>
      <c r="AW108" s="12" t="s">
        <v>33</v>
      </c>
      <c r="AX108" s="12" t="s">
        <v>71</v>
      </c>
      <c r="AY108" s="222" t="s">
        <v>145</v>
      </c>
    </row>
    <row r="109" s="13" customFormat="1">
      <c r="A109" s="13"/>
      <c r="B109" s="223"/>
      <c r="C109" s="224"/>
      <c r="D109" s="213" t="s">
        <v>153</v>
      </c>
      <c r="E109" s="225" t="s">
        <v>19</v>
      </c>
      <c r="F109" s="226" t="s">
        <v>155</v>
      </c>
      <c r="G109" s="224"/>
      <c r="H109" s="227">
        <v>2.7999999999999998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153</v>
      </c>
      <c r="AU109" s="233" t="s">
        <v>79</v>
      </c>
      <c r="AV109" s="13" t="s">
        <v>152</v>
      </c>
      <c r="AW109" s="13" t="s">
        <v>33</v>
      </c>
      <c r="AX109" s="13" t="s">
        <v>79</v>
      </c>
      <c r="AY109" s="233" t="s">
        <v>145</v>
      </c>
    </row>
    <row r="110" s="11" customFormat="1" ht="25.92" customHeight="1">
      <c r="A110" s="11"/>
      <c r="B110" s="183"/>
      <c r="C110" s="184"/>
      <c r="D110" s="185" t="s">
        <v>70</v>
      </c>
      <c r="E110" s="186" t="s">
        <v>156</v>
      </c>
      <c r="F110" s="186" t="s">
        <v>157</v>
      </c>
      <c r="G110" s="184"/>
      <c r="H110" s="184"/>
      <c r="I110" s="187"/>
      <c r="J110" s="188">
        <f>BK110</f>
        <v>0</v>
      </c>
      <c r="K110" s="184"/>
      <c r="L110" s="189"/>
      <c r="M110" s="190"/>
      <c r="N110" s="191"/>
      <c r="O110" s="191"/>
      <c r="P110" s="192">
        <f>SUM(P111:P134)</f>
        <v>0</v>
      </c>
      <c r="Q110" s="191"/>
      <c r="R110" s="192">
        <f>SUM(R111:R134)</f>
        <v>0</v>
      </c>
      <c r="S110" s="191"/>
      <c r="T110" s="193">
        <f>SUM(T111:T134)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94" t="s">
        <v>79</v>
      </c>
      <c r="AT110" s="195" t="s">
        <v>70</v>
      </c>
      <c r="AU110" s="195" t="s">
        <v>71</v>
      </c>
      <c r="AY110" s="194" t="s">
        <v>145</v>
      </c>
      <c r="BK110" s="196">
        <f>SUM(BK111:BK134)</f>
        <v>0</v>
      </c>
    </row>
    <row r="111" s="2" customFormat="1" ht="21.75" customHeight="1">
      <c r="A111" s="38"/>
      <c r="B111" s="39"/>
      <c r="C111" s="197" t="s">
        <v>81</v>
      </c>
      <c r="D111" s="197" t="s">
        <v>148</v>
      </c>
      <c r="E111" s="198" t="s">
        <v>158</v>
      </c>
      <c r="F111" s="199" t="s">
        <v>159</v>
      </c>
      <c r="G111" s="200" t="s">
        <v>160</v>
      </c>
      <c r="H111" s="201">
        <v>1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42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152</v>
      </c>
      <c r="AT111" s="209" t="s">
        <v>148</v>
      </c>
      <c r="AU111" s="209" t="s">
        <v>79</v>
      </c>
      <c r="AY111" s="17" t="s">
        <v>145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79</v>
      </c>
      <c r="BK111" s="210">
        <f>ROUND(I111*H111,2)</f>
        <v>0</v>
      </c>
      <c r="BL111" s="17" t="s">
        <v>152</v>
      </c>
      <c r="BM111" s="209" t="s">
        <v>152</v>
      </c>
    </row>
    <row r="112" s="2" customFormat="1">
      <c r="A112" s="38"/>
      <c r="B112" s="39"/>
      <c r="C112" s="40"/>
      <c r="D112" s="213" t="s">
        <v>161</v>
      </c>
      <c r="E112" s="40"/>
      <c r="F112" s="234" t="s">
        <v>162</v>
      </c>
      <c r="G112" s="40"/>
      <c r="H112" s="40"/>
      <c r="I112" s="235"/>
      <c r="J112" s="40"/>
      <c r="K112" s="40"/>
      <c r="L112" s="44"/>
      <c r="M112" s="236"/>
      <c r="N112" s="237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161</v>
      </c>
      <c r="AU112" s="17" t="s">
        <v>79</v>
      </c>
    </row>
    <row r="113" s="12" customFormat="1">
      <c r="A113" s="12"/>
      <c r="B113" s="211"/>
      <c r="C113" s="212"/>
      <c r="D113" s="213" t="s">
        <v>153</v>
      </c>
      <c r="E113" s="214" t="s">
        <v>19</v>
      </c>
      <c r="F113" s="215" t="s">
        <v>79</v>
      </c>
      <c r="G113" s="212"/>
      <c r="H113" s="216">
        <v>1</v>
      </c>
      <c r="I113" s="217"/>
      <c r="J113" s="212"/>
      <c r="K113" s="212"/>
      <c r="L113" s="218"/>
      <c r="M113" s="219"/>
      <c r="N113" s="220"/>
      <c r="O113" s="220"/>
      <c r="P113" s="220"/>
      <c r="Q113" s="220"/>
      <c r="R113" s="220"/>
      <c r="S113" s="220"/>
      <c r="T113" s="221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2" t="s">
        <v>153</v>
      </c>
      <c r="AU113" s="222" t="s">
        <v>79</v>
      </c>
      <c r="AV113" s="12" t="s">
        <v>81</v>
      </c>
      <c r="AW113" s="12" t="s">
        <v>33</v>
      </c>
      <c r="AX113" s="12" t="s">
        <v>71</v>
      </c>
      <c r="AY113" s="222" t="s">
        <v>145</v>
      </c>
    </row>
    <row r="114" s="13" customFormat="1">
      <c r="A114" s="13"/>
      <c r="B114" s="223"/>
      <c r="C114" s="224"/>
      <c r="D114" s="213" t="s">
        <v>153</v>
      </c>
      <c r="E114" s="225" t="s">
        <v>19</v>
      </c>
      <c r="F114" s="226" t="s">
        <v>155</v>
      </c>
      <c r="G114" s="224"/>
      <c r="H114" s="227">
        <v>1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153</v>
      </c>
      <c r="AU114" s="233" t="s">
        <v>79</v>
      </c>
      <c r="AV114" s="13" t="s">
        <v>152</v>
      </c>
      <c r="AW114" s="13" t="s">
        <v>33</v>
      </c>
      <c r="AX114" s="13" t="s">
        <v>79</v>
      </c>
      <c r="AY114" s="233" t="s">
        <v>145</v>
      </c>
    </row>
    <row r="115" s="2" customFormat="1" ht="21.75" customHeight="1">
      <c r="A115" s="38"/>
      <c r="B115" s="39"/>
      <c r="C115" s="197" t="s">
        <v>163</v>
      </c>
      <c r="D115" s="197" t="s">
        <v>148</v>
      </c>
      <c r="E115" s="198" t="s">
        <v>158</v>
      </c>
      <c r="F115" s="199" t="s">
        <v>159</v>
      </c>
      <c r="G115" s="200" t="s">
        <v>160</v>
      </c>
      <c r="H115" s="201">
        <v>1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42</v>
      </c>
      <c r="O115" s="84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152</v>
      </c>
      <c r="AT115" s="209" t="s">
        <v>148</v>
      </c>
      <c r="AU115" s="209" t="s">
        <v>79</v>
      </c>
      <c r="AY115" s="17" t="s">
        <v>145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79</v>
      </c>
      <c r="BK115" s="210">
        <f>ROUND(I115*H115,2)</f>
        <v>0</v>
      </c>
      <c r="BL115" s="17" t="s">
        <v>152</v>
      </c>
      <c r="BM115" s="209" t="s">
        <v>164</v>
      </c>
    </row>
    <row r="116" s="2" customFormat="1">
      <c r="A116" s="38"/>
      <c r="B116" s="39"/>
      <c r="C116" s="40"/>
      <c r="D116" s="213" t="s">
        <v>161</v>
      </c>
      <c r="E116" s="40"/>
      <c r="F116" s="234" t="s">
        <v>162</v>
      </c>
      <c r="G116" s="40"/>
      <c r="H116" s="40"/>
      <c r="I116" s="235"/>
      <c r="J116" s="40"/>
      <c r="K116" s="40"/>
      <c r="L116" s="44"/>
      <c r="M116" s="236"/>
      <c r="N116" s="237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161</v>
      </c>
      <c r="AU116" s="17" t="s">
        <v>79</v>
      </c>
    </row>
    <row r="117" s="12" customFormat="1">
      <c r="A117" s="12"/>
      <c r="B117" s="211"/>
      <c r="C117" s="212"/>
      <c r="D117" s="213" t="s">
        <v>153</v>
      </c>
      <c r="E117" s="214" t="s">
        <v>19</v>
      </c>
      <c r="F117" s="215" t="s">
        <v>79</v>
      </c>
      <c r="G117" s="212"/>
      <c r="H117" s="216">
        <v>1</v>
      </c>
      <c r="I117" s="217"/>
      <c r="J117" s="212"/>
      <c r="K117" s="212"/>
      <c r="L117" s="218"/>
      <c r="M117" s="219"/>
      <c r="N117" s="220"/>
      <c r="O117" s="220"/>
      <c r="P117" s="220"/>
      <c r="Q117" s="220"/>
      <c r="R117" s="220"/>
      <c r="S117" s="220"/>
      <c r="T117" s="221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2" t="s">
        <v>153</v>
      </c>
      <c r="AU117" s="222" t="s">
        <v>79</v>
      </c>
      <c r="AV117" s="12" t="s">
        <v>81</v>
      </c>
      <c r="AW117" s="12" t="s">
        <v>33</v>
      </c>
      <c r="AX117" s="12" t="s">
        <v>71</v>
      </c>
      <c r="AY117" s="222" t="s">
        <v>145</v>
      </c>
    </row>
    <row r="118" s="13" customFormat="1">
      <c r="A118" s="13"/>
      <c r="B118" s="223"/>
      <c r="C118" s="224"/>
      <c r="D118" s="213" t="s">
        <v>153</v>
      </c>
      <c r="E118" s="225" t="s">
        <v>19</v>
      </c>
      <c r="F118" s="226" t="s">
        <v>155</v>
      </c>
      <c r="G118" s="224"/>
      <c r="H118" s="227">
        <v>1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153</v>
      </c>
      <c r="AU118" s="233" t="s">
        <v>79</v>
      </c>
      <c r="AV118" s="13" t="s">
        <v>152</v>
      </c>
      <c r="AW118" s="13" t="s">
        <v>33</v>
      </c>
      <c r="AX118" s="13" t="s">
        <v>79</v>
      </c>
      <c r="AY118" s="233" t="s">
        <v>145</v>
      </c>
    </row>
    <row r="119" s="2" customFormat="1" ht="21.75" customHeight="1">
      <c r="A119" s="38"/>
      <c r="B119" s="39"/>
      <c r="C119" s="197" t="s">
        <v>152</v>
      </c>
      <c r="D119" s="197" t="s">
        <v>148</v>
      </c>
      <c r="E119" s="198" t="s">
        <v>165</v>
      </c>
      <c r="F119" s="199" t="s">
        <v>166</v>
      </c>
      <c r="G119" s="200" t="s">
        <v>160</v>
      </c>
      <c r="H119" s="201">
        <v>1</v>
      </c>
      <c r="I119" s="202"/>
      <c r="J119" s="203">
        <f>ROUND(I119*H119,2)</f>
        <v>0</v>
      </c>
      <c r="K119" s="204"/>
      <c r="L119" s="44"/>
      <c r="M119" s="205" t="s">
        <v>19</v>
      </c>
      <c r="N119" s="206" t="s">
        <v>42</v>
      </c>
      <c r="O119" s="84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9" t="s">
        <v>152</v>
      </c>
      <c r="AT119" s="209" t="s">
        <v>148</v>
      </c>
      <c r="AU119" s="209" t="s">
        <v>79</v>
      </c>
      <c r="AY119" s="17" t="s">
        <v>145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7" t="s">
        <v>79</v>
      </c>
      <c r="BK119" s="210">
        <f>ROUND(I119*H119,2)</f>
        <v>0</v>
      </c>
      <c r="BL119" s="17" t="s">
        <v>152</v>
      </c>
      <c r="BM119" s="209" t="s">
        <v>167</v>
      </c>
    </row>
    <row r="120" s="2" customFormat="1">
      <c r="A120" s="38"/>
      <c r="B120" s="39"/>
      <c r="C120" s="40"/>
      <c r="D120" s="213" t="s">
        <v>161</v>
      </c>
      <c r="E120" s="40"/>
      <c r="F120" s="234" t="s">
        <v>162</v>
      </c>
      <c r="G120" s="40"/>
      <c r="H120" s="40"/>
      <c r="I120" s="235"/>
      <c r="J120" s="40"/>
      <c r="K120" s="40"/>
      <c r="L120" s="44"/>
      <c r="M120" s="236"/>
      <c r="N120" s="237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161</v>
      </c>
      <c r="AU120" s="17" t="s">
        <v>79</v>
      </c>
    </row>
    <row r="121" s="12" customFormat="1">
      <c r="A121" s="12"/>
      <c r="B121" s="211"/>
      <c r="C121" s="212"/>
      <c r="D121" s="213" t="s">
        <v>153</v>
      </c>
      <c r="E121" s="214" t="s">
        <v>19</v>
      </c>
      <c r="F121" s="215" t="s">
        <v>79</v>
      </c>
      <c r="G121" s="212"/>
      <c r="H121" s="216">
        <v>1</v>
      </c>
      <c r="I121" s="217"/>
      <c r="J121" s="212"/>
      <c r="K121" s="212"/>
      <c r="L121" s="218"/>
      <c r="M121" s="219"/>
      <c r="N121" s="220"/>
      <c r="O121" s="220"/>
      <c r="P121" s="220"/>
      <c r="Q121" s="220"/>
      <c r="R121" s="220"/>
      <c r="S121" s="220"/>
      <c r="T121" s="221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2" t="s">
        <v>153</v>
      </c>
      <c r="AU121" s="222" t="s">
        <v>79</v>
      </c>
      <c r="AV121" s="12" t="s">
        <v>81</v>
      </c>
      <c r="AW121" s="12" t="s">
        <v>33</v>
      </c>
      <c r="AX121" s="12" t="s">
        <v>71</v>
      </c>
      <c r="AY121" s="222" t="s">
        <v>145</v>
      </c>
    </row>
    <row r="122" s="13" customFormat="1">
      <c r="A122" s="13"/>
      <c r="B122" s="223"/>
      <c r="C122" s="224"/>
      <c r="D122" s="213" t="s">
        <v>153</v>
      </c>
      <c r="E122" s="225" t="s">
        <v>19</v>
      </c>
      <c r="F122" s="226" t="s">
        <v>155</v>
      </c>
      <c r="G122" s="224"/>
      <c r="H122" s="227">
        <v>1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153</v>
      </c>
      <c r="AU122" s="233" t="s">
        <v>79</v>
      </c>
      <c r="AV122" s="13" t="s">
        <v>152</v>
      </c>
      <c r="AW122" s="13" t="s">
        <v>33</v>
      </c>
      <c r="AX122" s="13" t="s">
        <v>79</v>
      </c>
      <c r="AY122" s="233" t="s">
        <v>145</v>
      </c>
    </row>
    <row r="123" s="2" customFormat="1" ht="21.75" customHeight="1">
      <c r="A123" s="38"/>
      <c r="B123" s="39"/>
      <c r="C123" s="197" t="s">
        <v>168</v>
      </c>
      <c r="D123" s="197" t="s">
        <v>148</v>
      </c>
      <c r="E123" s="198" t="s">
        <v>169</v>
      </c>
      <c r="F123" s="199" t="s">
        <v>170</v>
      </c>
      <c r="G123" s="200" t="s">
        <v>151</v>
      </c>
      <c r="H123" s="201">
        <v>0.185</v>
      </c>
      <c r="I123" s="202"/>
      <c r="J123" s="203">
        <f>ROUND(I123*H123,2)</f>
        <v>0</v>
      </c>
      <c r="K123" s="204"/>
      <c r="L123" s="44"/>
      <c r="M123" s="205" t="s">
        <v>19</v>
      </c>
      <c r="N123" s="206" t="s">
        <v>42</v>
      </c>
      <c r="O123" s="8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9" t="s">
        <v>152</v>
      </c>
      <c r="AT123" s="209" t="s">
        <v>148</v>
      </c>
      <c r="AU123" s="209" t="s">
        <v>79</v>
      </c>
      <c r="AY123" s="17" t="s">
        <v>145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79</v>
      </c>
      <c r="BK123" s="210">
        <f>ROUND(I123*H123,2)</f>
        <v>0</v>
      </c>
      <c r="BL123" s="17" t="s">
        <v>152</v>
      </c>
      <c r="BM123" s="209" t="s">
        <v>171</v>
      </c>
    </row>
    <row r="124" s="2" customFormat="1">
      <c r="A124" s="38"/>
      <c r="B124" s="39"/>
      <c r="C124" s="40"/>
      <c r="D124" s="213" t="s">
        <v>161</v>
      </c>
      <c r="E124" s="40"/>
      <c r="F124" s="234" t="s">
        <v>162</v>
      </c>
      <c r="G124" s="40"/>
      <c r="H124" s="40"/>
      <c r="I124" s="235"/>
      <c r="J124" s="40"/>
      <c r="K124" s="40"/>
      <c r="L124" s="44"/>
      <c r="M124" s="236"/>
      <c r="N124" s="237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161</v>
      </c>
      <c r="AU124" s="17" t="s">
        <v>79</v>
      </c>
    </row>
    <row r="125" s="12" customFormat="1">
      <c r="A125" s="12"/>
      <c r="B125" s="211"/>
      <c r="C125" s="212"/>
      <c r="D125" s="213" t="s">
        <v>153</v>
      </c>
      <c r="E125" s="214" t="s">
        <v>19</v>
      </c>
      <c r="F125" s="215" t="s">
        <v>172</v>
      </c>
      <c r="G125" s="212"/>
      <c r="H125" s="216">
        <v>0.185</v>
      </c>
      <c r="I125" s="217"/>
      <c r="J125" s="212"/>
      <c r="K125" s="212"/>
      <c r="L125" s="218"/>
      <c r="M125" s="219"/>
      <c r="N125" s="220"/>
      <c r="O125" s="220"/>
      <c r="P125" s="220"/>
      <c r="Q125" s="220"/>
      <c r="R125" s="220"/>
      <c r="S125" s="220"/>
      <c r="T125" s="221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22" t="s">
        <v>153</v>
      </c>
      <c r="AU125" s="222" t="s">
        <v>79</v>
      </c>
      <c r="AV125" s="12" t="s">
        <v>81</v>
      </c>
      <c r="AW125" s="12" t="s">
        <v>33</v>
      </c>
      <c r="AX125" s="12" t="s">
        <v>71</v>
      </c>
      <c r="AY125" s="222" t="s">
        <v>145</v>
      </c>
    </row>
    <row r="126" s="13" customFormat="1">
      <c r="A126" s="13"/>
      <c r="B126" s="223"/>
      <c r="C126" s="224"/>
      <c r="D126" s="213" t="s">
        <v>153</v>
      </c>
      <c r="E126" s="225" t="s">
        <v>19</v>
      </c>
      <c r="F126" s="226" t="s">
        <v>155</v>
      </c>
      <c r="G126" s="224"/>
      <c r="H126" s="227">
        <v>0.185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153</v>
      </c>
      <c r="AU126" s="233" t="s">
        <v>79</v>
      </c>
      <c r="AV126" s="13" t="s">
        <v>152</v>
      </c>
      <c r="AW126" s="13" t="s">
        <v>33</v>
      </c>
      <c r="AX126" s="13" t="s">
        <v>79</v>
      </c>
      <c r="AY126" s="233" t="s">
        <v>145</v>
      </c>
    </row>
    <row r="127" s="2" customFormat="1" ht="21.75" customHeight="1">
      <c r="A127" s="38"/>
      <c r="B127" s="39"/>
      <c r="C127" s="197" t="s">
        <v>164</v>
      </c>
      <c r="D127" s="197" t="s">
        <v>148</v>
      </c>
      <c r="E127" s="198" t="s">
        <v>173</v>
      </c>
      <c r="F127" s="199" t="s">
        <v>174</v>
      </c>
      <c r="G127" s="200" t="s">
        <v>151</v>
      </c>
      <c r="H127" s="201">
        <v>2.294</v>
      </c>
      <c r="I127" s="202"/>
      <c r="J127" s="203">
        <f>ROUND(I127*H127,2)</f>
        <v>0</v>
      </c>
      <c r="K127" s="204"/>
      <c r="L127" s="44"/>
      <c r="M127" s="205" t="s">
        <v>19</v>
      </c>
      <c r="N127" s="206" t="s">
        <v>42</v>
      </c>
      <c r="O127" s="8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9" t="s">
        <v>152</v>
      </c>
      <c r="AT127" s="209" t="s">
        <v>148</v>
      </c>
      <c r="AU127" s="209" t="s">
        <v>79</v>
      </c>
      <c r="AY127" s="17" t="s">
        <v>145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7" t="s">
        <v>79</v>
      </c>
      <c r="BK127" s="210">
        <f>ROUND(I127*H127,2)</f>
        <v>0</v>
      </c>
      <c r="BL127" s="17" t="s">
        <v>152</v>
      </c>
      <c r="BM127" s="209" t="s">
        <v>175</v>
      </c>
    </row>
    <row r="128" s="12" customFormat="1">
      <c r="A128" s="12"/>
      <c r="B128" s="211"/>
      <c r="C128" s="212"/>
      <c r="D128" s="213" t="s">
        <v>153</v>
      </c>
      <c r="E128" s="214" t="s">
        <v>19</v>
      </c>
      <c r="F128" s="215" t="s">
        <v>176</v>
      </c>
      <c r="G128" s="212"/>
      <c r="H128" s="216">
        <v>1.512</v>
      </c>
      <c r="I128" s="217"/>
      <c r="J128" s="212"/>
      <c r="K128" s="212"/>
      <c r="L128" s="218"/>
      <c r="M128" s="219"/>
      <c r="N128" s="220"/>
      <c r="O128" s="220"/>
      <c r="P128" s="220"/>
      <c r="Q128" s="220"/>
      <c r="R128" s="220"/>
      <c r="S128" s="220"/>
      <c r="T128" s="22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2" t="s">
        <v>153</v>
      </c>
      <c r="AU128" s="222" t="s">
        <v>79</v>
      </c>
      <c r="AV128" s="12" t="s">
        <v>81</v>
      </c>
      <c r="AW128" s="12" t="s">
        <v>33</v>
      </c>
      <c r="AX128" s="12" t="s">
        <v>71</v>
      </c>
      <c r="AY128" s="222" t="s">
        <v>145</v>
      </c>
    </row>
    <row r="129" s="12" customFormat="1">
      <c r="A129" s="12"/>
      <c r="B129" s="211"/>
      <c r="C129" s="212"/>
      <c r="D129" s="213" t="s">
        <v>153</v>
      </c>
      <c r="E129" s="214" t="s">
        <v>19</v>
      </c>
      <c r="F129" s="215" t="s">
        <v>177</v>
      </c>
      <c r="G129" s="212"/>
      <c r="H129" s="216">
        <v>0.374</v>
      </c>
      <c r="I129" s="217"/>
      <c r="J129" s="212"/>
      <c r="K129" s="212"/>
      <c r="L129" s="218"/>
      <c r="M129" s="219"/>
      <c r="N129" s="220"/>
      <c r="O129" s="220"/>
      <c r="P129" s="220"/>
      <c r="Q129" s="220"/>
      <c r="R129" s="220"/>
      <c r="S129" s="220"/>
      <c r="T129" s="221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2" t="s">
        <v>153</v>
      </c>
      <c r="AU129" s="222" t="s">
        <v>79</v>
      </c>
      <c r="AV129" s="12" t="s">
        <v>81</v>
      </c>
      <c r="AW129" s="12" t="s">
        <v>33</v>
      </c>
      <c r="AX129" s="12" t="s">
        <v>71</v>
      </c>
      <c r="AY129" s="222" t="s">
        <v>145</v>
      </c>
    </row>
    <row r="130" s="12" customFormat="1">
      <c r="A130" s="12"/>
      <c r="B130" s="211"/>
      <c r="C130" s="212"/>
      <c r="D130" s="213" t="s">
        <v>153</v>
      </c>
      <c r="E130" s="214" t="s">
        <v>19</v>
      </c>
      <c r="F130" s="215" t="s">
        <v>178</v>
      </c>
      <c r="G130" s="212"/>
      <c r="H130" s="216">
        <v>0.40799999999999997</v>
      </c>
      <c r="I130" s="217"/>
      <c r="J130" s="212"/>
      <c r="K130" s="212"/>
      <c r="L130" s="218"/>
      <c r="M130" s="219"/>
      <c r="N130" s="220"/>
      <c r="O130" s="220"/>
      <c r="P130" s="220"/>
      <c r="Q130" s="220"/>
      <c r="R130" s="220"/>
      <c r="S130" s="220"/>
      <c r="T130" s="22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2" t="s">
        <v>153</v>
      </c>
      <c r="AU130" s="222" t="s">
        <v>79</v>
      </c>
      <c r="AV130" s="12" t="s">
        <v>81</v>
      </c>
      <c r="AW130" s="12" t="s">
        <v>33</v>
      </c>
      <c r="AX130" s="12" t="s">
        <v>71</v>
      </c>
      <c r="AY130" s="222" t="s">
        <v>145</v>
      </c>
    </row>
    <row r="131" s="13" customFormat="1">
      <c r="A131" s="13"/>
      <c r="B131" s="223"/>
      <c r="C131" s="224"/>
      <c r="D131" s="213" t="s">
        <v>153</v>
      </c>
      <c r="E131" s="225" t="s">
        <v>19</v>
      </c>
      <c r="F131" s="226" t="s">
        <v>155</v>
      </c>
      <c r="G131" s="224"/>
      <c r="H131" s="227">
        <v>2.294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153</v>
      </c>
      <c r="AU131" s="233" t="s">
        <v>79</v>
      </c>
      <c r="AV131" s="13" t="s">
        <v>152</v>
      </c>
      <c r="AW131" s="13" t="s">
        <v>33</v>
      </c>
      <c r="AX131" s="13" t="s">
        <v>79</v>
      </c>
      <c r="AY131" s="233" t="s">
        <v>145</v>
      </c>
    </row>
    <row r="132" s="2" customFormat="1" ht="21.75" customHeight="1">
      <c r="A132" s="38"/>
      <c r="B132" s="39"/>
      <c r="C132" s="197" t="s">
        <v>179</v>
      </c>
      <c r="D132" s="197" t="s">
        <v>148</v>
      </c>
      <c r="E132" s="198" t="s">
        <v>180</v>
      </c>
      <c r="F132" s="199" t="s">
        <v>181</v>
      </c>
      <c r="G132" s="200" t="s">
        <v>151</v>
      </c>
      <c r="H132" s="201">
        <v>1.1399999999999999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42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152</v>
      </c>
      <c r="AT132" s="209" t="s">
        <v>148</v>
      </c>
      <c r="AU132" s="209" t="s">
        <v>79</v>
      </c>
      <c r="AY132" s="17" t="s">
        <v>145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79</v>
      </c>
      <c r="BK132" s="210">
        <f>ROUND(I132*H132,2)</f>
        <v>0</v>
      </c>
      <c r="BL132" s="17" t="s">
        <v>152</v>
      </c>
      <c r="BM132" s="209" t="s">
        <v>182</v>
      </c>
    </row>
    <row r="133" s="12" customFormat="1">
      <c r="A133" s="12"/>
      <c r="B133" s="211"/>
      <c r="C133" s="212"/>
      <c r="D133" s="213" t="s">
        <v>153</v>
      </c>
      <c r="E133" s="214" t="s">
        <v>19</v>
      </c>
      <c r="F133" s="215" t="s">
        <v>183</v>
      </c>
      <c r="G133" s="212"/>
      <c r="H133" s="216">
        <v>1.1399999999999999</v>
      </c>
      <c r="I133" s="217"/>
      <c r="J133" s="212"/>
      <c r="K133" s="212"/>
      <c r="L133" s="218"/>
      <c r="M133" s="219"/>
      <c r="N133" s="220"/>
      <c r="O133" s="220"/>
      <c r="P133" s="220"/>
      <c r="Q133" s="220"/>
      <c r="R133" s="220"/>
      <c r="S133" s="220"/>
      <c r="T133" s="221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22" t="s">
        <v>153</v>
      </c>
      <c r="AU133" s="222" t="s">
        <v>79</v>
      </c>
      <c r="AV133" s="12" t="s">
        <v>81</v>
      </c>
      <c r="AW133" s="12" t="s">
        <v>33</v>
      </c>
      <c r="AX133" s="12" t="s">
        <v>71</v>
      </c>
      <c r="AY133" s="222" t="s">
        <v>145</v>
      </c>
    </row>
    <row r="134" s="13" customFormat="1">
      <c r="A134" s="13"/>
      <c r="B134" s="223"/>
      <c r="C134" s="224"/>
      <c r="D134" s="213" t="s">
        <v>153</v>
      </c>
      <c r="E134" s="225" t="s">
        <v>19</v>
      </c>
      <c r="F134" s="226" t="s">
        <v>155</v>
      </c>
      <c r="G134" s="224"/>
      <c r="H134" s="227">
        <v>1.1399999999999999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153</v>
      </c>
      <c r="AU134" s="233" t="s">
        <v>79</v>
      </c>
      <c r="AV134" s="13" t="s">
        <v>152</v>
      </c>
      <c r="AW134" s="13" t="s">
        <v>33</v>
      </c>
      <c r="AX134" s="13" t="s">
        <v>79</v>
      </c>
      <c r="AY134" s="233" t="s">
        <v>145</v>
      </c>
    </row>
    <row r="135" s="11" customFormat="1" ht="25.92" customHeight="1">
      <c r="A135" s="11"/>
      <c r="B135" s="183"/>
      <c r="C135" s="184"/>
      <c r="D135" s="185" t="s">
        <v>70</v>
      </c>
      <c r="E135" s="186" t="s">
        <v>184</v>
      </c>
      <c r="F135" s="186" t="s">
        <v>185</v>
      </c>
      <c r="G135" s="184"/>
      <c r="H135" s="184"/>
      <c r="I135" s="187"/>
      <c r="J135" s="188">
        <f>BK135</f>
        <v>0</v>
      </c>
      <c r="K135" s="184"/>
      <c r="L135" s="189"/>
      <c r="M135" s="190"/>
      <c r="N135" s="191"/>
      <c r="O135" s="191"/>
      <c r="P135" s="192">
        <f>SUM(P136:P218)</f>
        <v>0</v>
      </c>
      <c r="Q135" s="191"/>
      <c r="R135" s="192">
        <f>SUM(R136:R218)</f>
        <v>0</v>
      </c>
      <c r="S135" s="191"/>
      <c r="T135" s="193">
        <f>SUM(T136:T218)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94" t="s">
        <v>79</v>
      </c>
      <c r="AT135" s="195" t="s">
        <v>70</v>
      </c>
      <c r="AU135" s="195" t="s">
        <v>71</v>
      </c>
      <c r="AY135" s="194" t="s">
        <v>145</v>
      </c>
      <c r="BK135" s="196">
        <f>SUM(BK136:BK218)</f>
        <v>0</v>
      </c>
    </row>
    <row r="136" s="2" customFormat="1" ht="16.5" customHeight="1">
      <c r="A136" s="38"/>
      <c r="B136" s="39"/>
      <c r="C136" s="197" t="s">
        <v>167</v>
      </c>
      <c r="D136" s="197" t="s">
        <v>148</v>
      </c>
      <c r="E136" s="198" t="s">
        <v>186</v>
      </c>
      <c r="F136" s="199" t="s">
        <v>187</v>
      </c>
      <c r="G136" s="200" t="s">
        <v>188</v>
      </c>
      <c r="H136" s="201">
        <v>104.49500000000001</v>
      </c>
      <c r="I136" s="202"/>
      <c r="J136" s="203">
        <f>ROUND(I136*H136,2)</f>
        <v>0</v>
      </c>
      <c r="K136" s="204"/>
      <c r="L136" s="44"/>
      <c r="M136" s="205" t="s">
        <v>19</v>
      </c>
      <c r="N136" s="206" t="s">
        <v>42</v>
      </c>
      <c r="O136" s="8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152</v>
      </c>
      <c r="AT136" s="209" t="s">
        <v>148</v>
      </c>
      <c r="AU136" s="209" t="s">
        <v>79</v>
      </c>
      <c r="AY136" s="17" t="s">
        <v>145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79</v>
      </c>
      <c r="BK136" s="210">
        <f>ROUND(I136*H136,2)</f>
        <v>0</v>
      </c>
      <c r="BL136" s="17" t="s">
        <v>152</v>
      </c>
      <c r="BM136" s="209" t="s">
        <v>189</v>
      </c>
    </row>
    <row r="137" s="12" customFormat="1">
      <c r="A137" s="12"/>
      <c r="B137" s="211"/>
      <c r="C137" s="212"/>
      <c r="D137" s="213" t="s">
        <v>153</v>
      </c>
      <c r="E137" s="214" t="s">
        <v>19</v>
      </c>
      <c r="F137" s="215" t="s">
        <v>190</v>
      </c>
      <c r="G137" s="212"/>
      <c r="H137" s="216">
        <v>1.98</v>
      </c>
      <c r="I137" s="217"/>
      <c r="J137" s="212"/>
      <c r="K137" s="212"/>
      <c r="L137" s="218"/>
      <c r="M137" s="219"/>
      <c r="N137" s="220"/>
      <c r="O137" s="220"/>
      <c r="P137" s="220"/>
      <c r="Q137" s="220"/>
      <c r="R137" s="220"/>
      <c r="S137" s="220"/>
      <c r="T137" s="221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22" t="s">
        <v>153</v>
      </c>
      <c r="AU137" s="222" t="s">
        <v>79</v>
      </c>
      <c r="AV137" s="12" t="s">
        <v>81</v>
      </c>
      <c r="AW137" s="12" t="s">
        <v>33</v>
      </c>
      <c r="AX137" s="12" t="s">
        <v>71</v>
      </c>
      <c r="AY137" s="222" t="s">
        <v>145</v>
      </c>
    </row>
    <row r="138" s="12" customFormat="1">
      <c r="A138" s="12"/>
      <c r="B138" s="211"/>
      <c r="C138" s="212"/>
      <c r="D138" s="213" t="s">
        <v>153</v>
      </c>
      <c r="E138" s="214" t="s">
        <v>19</v>
      </c>
      <c r="F138" s="215" t="s">
        <v>191</v>
      </c>
      <c r="G138" s="212"/>
      <c r="H138" s="216">
        <v>55.424999999999997</v>
      </c>
      <c r="I138" s="217"/>
      <c r="J138" s="212"/>
      <c r="K138" s="212"/>
      <c r="L138" s="218"/>
      <c r="M138" s="219"/>
      <c r="N138" s="220"/>
      <c r="O138" s="220"/>
      <c r="P138" s="220"/>
      <c r="Q138" s="220"/>
      <c r="R138" s="220"/>
      <c r="S138" s="220"/>
      <c r="T138" s="221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2" t="s">
        <v>153</v>
      </c>
      <c r="AU138" s="222" t="s">
        <v>79</v>
      </c>
      <c r="AV138" s="12" t="s">
        <v>81</v>
      </c>
      <c r="AW138" s="12" t="s">
        <v>33</v>
      </c>
      <c r="AX138" s="12" t="s">
        <v>71</v>
      </c>
      <c r="AY138" s="222" t="s">
        <v>145</v>
      </c>
    </row>
    <row r="139" s="12" customFormat="1">
      <c r="A139" s="12"/>
      <c r="B139" s="211"/>
      <c r="C139" s="212"/>
      <c r="D139" s="213" t="s">
        <v>153</v>
      </c>
      <c r="E139" s="214" t="s">
        <v>19</v>
      </c>
      <c r="F139" s="215" t="s">
        <v>192</v>
      </c>
      <c r="G139" s="212"/>
      <c r="H139" s="216">
        <v>-8.4000000000000004</v>
      </c>
      <c r="I139" s="217"/>
      <c r="J139" s="212"/>
      <c r="K139" s="212"/>
      <c r="L139" s="218"/>
      <c r="M139" s="219"/>
      <c r="N139" s="220"/>
      <c r="O139" s="220"/>
      <c r="P139" s="220"/>
      <c r="Q139" s="220"/>
      <c r="R139" s="220"/>
      <c r="S139" s="220"/>
      <c r="T139" s="221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2" t="s">
        <v>153</v>
      </c>
      <c r="AU139" s="222" t="s">
        <v>79</v>
      </c>
      <c r="AV139" s="12" t="s">
        <v>81</v>
      </c>
      <c r="AW139" s="12" t="s">
        <v>33</v>
      </c>
      <c r="AX139" s="12" t="s">
        <v>71</v>
      </c>
      <c r="AY139" s="222" t="s">
        <v>145</v>
      </c>
    </row>
    <row r="140" s="12" customFormat="1">
      <c r="A140" s="12"/>
      <c r="B140" s="211"/>
      <c r="C140" s="212"/>
      <c r="D140" s="213" t="s">
        <v>153</v>
      </c>
      <c r="E140" s="214" t="s">
        <v>19</v>
      </c>
      <c r="F140" s="215" t="s">
        <v>193</v>
      </c>
      <c r="G140" s="212"/>
      <c r="H140" s="216">
        <v>39.299999999999997</v>
      </c>
      <c r="I140" s="217"/>
      <c r="J140" s="212"/>
      <c r="K140" s="212"/>
      <c r="L140" s="218"/>
      <c r="M140" s="219"/>
      <c r="N140" s="220"/>
      <c r="O140" s="220"/>
      <c r="P140" s="220"/>
      <c r="Q140" s="220"/>
      <c r="R140" s="220"/>
      <c r="S140" s="220"/>
      <c r="T140" s="22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2" t="s">
        <v>153</v>
      </c>
      <c r="AU140" s="222" t="s">
        <v>79</v>
      </c>
      <c r="AV140" s="12" t="s">
        <v>81</v>
      </c>
      <c r="AW140" s="12" t="s">
        <v>33</v>
      </c>
      <c r="AX140" s="12" t="s">
        <v>71</v>
      </c>
      <c r="AY140" s="222" t="s">
        <v>145</v>
      </c>
    </row>
    <row r="141" s="12" customFormat="1">
      <c r="A141" s="12"/>
      <c r="B141" s="211"/>
      <c r="C141" s="212"/>
      <c r="D141" s="213" t="s">
        <v>153</v>
      </c>
      <c r="E141" s="214" t="s">
        <v>19</v>
      </c>
      <c r="F141" s="215" t="s">
        <v>192</v>
      </c>
      <c r="G141" s="212"/>
      <c r="H141" s="216">
        <v>-8.4000000000000004</v>
      </c>
      <c r="I141" s="217"/>
      <c r="J141" s="212"/>
      <c r="K141" s="212"/>
      <c r="L141" s="218"/>
      <c r="M141" s="219"/>
      <c r="N141" s="220"/>
      <c r="O141" s="220"/>
      <c r="P141" s="220"/>
      <c r="Q141" s="220"/>
      <c r="R141" s="220"/>
      <c r="S141" s="220"/>
      <c r="T141" s="22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2" t="s">
        <v>153</v>
      </c>
      <c r="AU141" s="222" t="s">
        <v>79</v>
      </c>
      <c r="AV141" s="12" t="s">
        <v>81</v>
      </c>
      <c r="AW141" s="12" t="s">
        <v>33</v>
      </c>
      <c r="AX141" s="12" t="s">
        <v>71</v>
      </c>
      <c r="AY141" s="222" t="s">
        <v>145</v>
      </c>
    </row>
    <row r="142" s="12" customFormat="1">
      <c r="A142" s="12"/>
      <c r="B142" s="211"/>
      <c r="C142" s="212"/>
      <c r="D142" s="213" t="s">
        <v>153</v>
      </c>
      <c r="E142" s="214" t="s">
        <v>19</v>
      </c>
      <c r="F142" s="215" t="s">
        <v>194</v>
      </c>
      <c r="G142" s="212"/>
      <c r="H142" s="216">
        <v>5.7000000000000002</v>
      </c>
      <c r="I142" s="217"/>
      <c r="J142" s="212"/>
      <c r="K142" s="212"/>
      <c r="L142" s="218"/>
      <c r="M142" s="219"/>
      <c r="N142" s="220"/>
      <c r="O142" s="220"/>
      <c r="P142" s="220"/>
      <c r="Q142" s="220"/>
      <c r="R142" s="220"/>
      <c r="S142" s="220"/>
      <c r="T142" s="22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2" t="s">
        <v>153</v>
      </c>
      <c r="AU142" s="222" t="s">
        <v>79</v>
      </c>
      <c r="AV142" s="12" t="s">
        <v>81</v>
      </c>
      <c r="AW142" s="12" t="s">
        <v>33</v>
      </c>
      <c r="AX142" s="12" t="s">
        <v>71</v>
      </c>
      <c r="AY142" s="222" t="s">
        <v>145</v>
      </c>
    </row>
    <row r="143" s="12" customFormat="1">
      <c r="A143" s="12"/>
      <c r="B143" s="211"/>
      <c r="C143" s="212"/>
      <c r="D143" s="213" t="s">
        <v>153</v>
      </c>
      <c r="E143" s="214" t="s">
        <v>19</v>
      </c>
      <c r="F143" s="215" t="s">
        <v>195</v>
      </c>
      <c r="G143" s="212"/>
      <c r="H143" s="216">
        <v>7.25</v>
      </c>
      <c r="I143" s="217"/>
      <c r="J143" s="212"/>
      <c r="K143" s="212"/>
      <c r="L143" s="218"/>
      <c r="M143" s="219"/>
      <c r="N143" s="220"/>
      <c r="O143" s="220"/>
      <c r="P143" s="220"/>
      <c r="Q143" s="220"/>
      <c r="R143" s="220"/>
      <c r="S143" s="220"/>
      <c r="T143" s="221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2" t="s">
        <v>153</v>
      </c>
      <c r="AU143" s="222" t="s">
        <v>79</v>
      </c>
      <c r="AV143" s="12" t="s">
        <v>81</v>
      </c>
      <c r="AW143" s="12" t="s">
        <v>33</v>
      </c>
      <c r="AX143" s="12" t="s">
        <v>71</v>
      </c>
      <c r="AY143" s="222" t="s">
        <v>145</v>
      </c>
    </row>
    <row r="144" s="12" customFormat="1">
      <c r="A144" s="12"/>
      <c r="B144" s="211"/>
      <c r="C144" s="212"/>
      <c r="D144" s="213" t="s">
        <v>153</v>
      </c>
      <c r="E144" s="214" t="s">
        <v>19</v>
      </c>
      <c r="F144" s="215" t="s">
        <v>196</v>
      </c>
      <c r="G144" s="212"/>
      <c r="H144" s="216">
        <v>11.640000000000001</v>
      </c>
      <c r="I144" s="217"/>
      <c r="J144" s="212"/>
      <c r="K144" s="212"/>
      <c r="L144" s="218"/>
      <c r="M144" s="219"/>
      <c r="N144" s="220"/>
      <c r="O144" s="220"/>
      <c r="P144" s="220"/>
      <c r="Q144" s="220"/>
      <c r="R144" s="220"/>
      <c r="S144" s="220"/>
      <c r="T144" s="22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2" t="s">
        <v>153</v>
      </c>
      <c r="AU144" s="222" t="s">
        <v>79</v>
      </c>
      <c r="AV144" s="12" t="s">
        <v>81</v>
      </c>
      <c r="AW144" s="12" t="s">
        <v>33</v>
      </c>
      <c r="AX144" s="12" t="s">
        <v>71</v>
      </c>
      <c r="AY144" s="222" t="s">
        <v>145</v>
      </c>
    </row>
    <row r="145" s="13" customFormat="1">
      <c r="A145" s="13"/>
      <c r="B145" s="223"/>
      <c r="C145" s="224"/>
      <c r="D145" s="213" t="s">
        <v>153</v>
      </c>
      <c r="E145" s="225" t="s">
        <v>19</v>
      </c>
      <c r="F145" s="226" t="s">
        <v>155</v>
      </c>
      <c r="G145" s="224"/>
      <c r="H145" s="227">
        <v>104.49499999999999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153</v>
      </c>
      <c r="AU145" s="233" t="s">
        <v>79</v>
      </c>
      <c r="AV145" s="13" t="s">
        <v>152</v>
      </c>
      <c r="AW145" s="13" t="s">
        <v>33</v>
      </c>
      <c r="AX145" s="13" t="s">
        <v>79</v>
      </c>
      <c r="AY145" s="233" t="s">
        <v>145</v>
      </c>
    </row>
    <row r="146" s="2" customFormat="1" ht="16.5" customHeight="1">
      <c r="A146" s="38"/>
      <c r="B146" s="39"/>
      <c r="C146" s="197" t="s">
        <v>197</v>
      </c>
      <c r="D146" s="197" t="s">
        <v>148</v>
      </c>
      <c r="E146" s="198" t="s">
        <v>198</v>
      </c>
      <c r="F146" s="199" t="s">
        <v>199</v>
      </c>
      <c r="G146" s="200" t="s">
        <v>188</v>
      </c>
      <c r="H146" s="201">
        <v>30.18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42</v>
      </c>
      <c r="O146" s="84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152</v>
      </c>
      <c r="AT146" s="209" t="s">
        <v>148</v>
      </c>
      <c r="AU146" s="209" t="s">
        <v>79</v>
      </c>
      <c r="AY146" s="17" t="s">
        <v>145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79</v>
      </c>
      <c r="BK146" s="210">
        <f>ROUND(I146*H146,2)</f>
        <v>0</v>
      </c>
      <c r="BL146" s="17" t="s">
        <v>152</v>
      </c>
      <c r="BM146" s="209" t="s">
        <v>200</v>
      </c>
    </row>
    <row r="147" s="12" customFormat="1">
      <c r="A147" s="12"/>
      <c r="B147" s="211"/>
      <c r="C147" s="212"/>
      <c r="D147" s="213" t="s">
        <v>153</v>
      </c>
      <c r="E147" s="214" t="s">
        <v>19</v>
      </c>
      <c r="F147" s="215" t="s">
        <v>201</v>
      </c>
      <c r="G147" s="212"/>
      <c r="H147" s="216">
        <v>15</v>
      </c>
      <c r="I147" s="217"/>
      <c r="J147" s="212"/>
      <c r="K147" s="212"/>
      <c r="L147" s="218"/>
      <c r="M147" s="219"/>
      <c r="N147" s="220"/>
      <c r="O147" s="220"/>
      <c r="P147" s="220"/>
      <c r="Q147" s="220"/>
      <c r="R147" s="220"/>
      <c r="S147" s="220"/>
      <c r="T147" s="22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22" t="s">
        <v>153</v>
      </c>
      <c r="AU147" s="222" t="s">
        <v>79</v>
      </c>
      <c r="AV147" s="12" t="s">
        <v>81</v>
      </c>
      <c r="AW147" s="12" t="s">
        <v>33</v>
      </c>
      <c r="AX147" s="12" t="s">
        <v>71</v>
      </c>
      <c r="AY147" s="222" t="s">
        <v>145</v>
      </c>
    </row>
    <row r="148" s="12" customFormat="1">
      <c r="A148" s="12"/>
      <c r="B148" s="211"/>
      <c r="C148" s="212"/>
      <c r="D148" s="213" t="s">
        <v>153</v>
      </c>
      <c r="E148" s="214" t="s">
        <v>19</v>
      </c>
      <c r="F148" s="215" t="s">
        <v>202</v>
      </c>
      <c r="G148" s="212"/>
      <c r="H148" s="216">
        <v>3.75</v>
      </c>
      <c r="I148" s="217"/>
      <c r="J148" s="212"/>
      <c r="K148" s="212"/>
      <c r="L148" s="218"/>
      <c r="M148" s="219"/>
      <c r="N148" s="220"/>
      <c r="O148" s="220"/>
      <c r="P148" s="220"/>
      <c r="Q148" s="220"/>
      <c r="R148" s="220"/>
      <c r="S148" s="220"/>
      <c r="T148" s="221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22" t="s">
        <v>153</v>
      </c>
      <c r="AU148" s="222" t="s">
        <v>79</v>
      </c>
      <c r="AV148" s="12" t="s">
        <v>81</v>
      </c>
      <c r="AW148" s="12" t="s">
        <v>33</v>
      </c>
      <c r="AX148" s="12" t="s">
        <v>71</v>
      </c>
      <c r="AY148" s="222" t="s">
        <v>145</v>
      </c>
    </row>
    <row r="149" s="12" customFormat="1">
      <c r="A149" s="12"/>
      <c r="B149" s="211"/>
      <c r="C149" s="212"/>
      <c r="D149" s="213" t="s">
        <v>153</v>
      </c>
      <c r="E149" s="214" t="s">
        <v>19</v>
      </c>
      <c r="F149" s="215" t="s">
        <v>203</v>
      </c>
      <c r="G149" s="212"/>
      <c r="H149" s="216">
        <v>11.43</v>
      </c>
      <c r="I149" s="217"/>
      <c r="J149" s="212"/>
      <c r="K149" s="212"/>
      <c r="L149" s="218"/>
      <c r="M149" s="219"/>
      <c r="N149" s="220"/>
      <c r="O149" s="220"/>
      <c r="P149" s="220"/>
      <c r="Q149" s="220"/>
      <c r="R149" s="220"/>
      <c r="S149" s="220"/>
      <c r="T149" s="221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22" t="s">
        <v>153</v>
      </c>
      <c r="AU149" s="222" t="s">
        <v>79</v>
      </c>
      <c r="AV149" s="12" t="s">
        <v>81</v>
      </c>
      <c r="AW149" s="12" t="s">
        <v>33</v>
      </c>
      <c r="AX149" s="12" t="s">
        <v>71</v>
      </c>
      <c r="AY149" s="222" t="s">
        <v>145</v>
      </c>
    </row>
    <row r="150" s="13" customFormat="1">
      <c r="A150" s="13"/>
      <c r="B150" s="223"/>
      <c r="C150" s="224"/>
      <c r="D150" s="213" t="s">
        <v>153</v>
      </c>
      <c r="E150" s="225" t="s">
        <v>19</v>
      </c>
      <c r="F150" s="226" t="s">
        <v>155</v>
      </c>
      <c r="G150" s="224"/>
      <c r="H150" s="227">
        <v>30.18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153</v>
      </c>
      <c r="AU150" s="233" t="s">
        <v>79</v>
      </c>
      <c r="AV150" s="13" t="s">
        <v>152</v>
      </c>
      <c r="AW150" s="13" t="s">
        <v>33</v>
      </c>
      <c r="AX150" s="13" t="s">
        <v>79</v>
      </c>
      <c r="AY150" s="233" t="s">
        <v>145</v>
      </c>
    </row>
    <row r="151" s="2" customFormat="1" ht="21.75" customHeight="1">
      <c r="A151" s="38"/>
      <c r="B151" s="39"/>
      <c r="C151" s="197" t="s">
        <v>171</v>
      </c>
      <c r="D151" s="197" t="s">
        <v>148</v>
      </c>
      <c r="E151" s="198" t="s">
        <v>204</v>
      </c>
      <c r="F151" s="199" t="s">
        <v>205</v>
      </c>
      <c r="G151" s="200" t="s">
        <v>206</v>
      </c>
      <c r="H151" s="201">
        <v>42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42</v>
      </c>
      <c r="O151" s="8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152</v>
      </c>
      <c r="AT151" s="209" t="s">
        <v>148</v>
      </c>
      <c r="AU151" s="209" t="s">
        <v>79</v>
      </c>
      <c r="AY151" s="17" t="s">
        <v>145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79</v>
      </c>
      <c r="BK151" s="210">
        <f>ROUND(I151*H151,2)</f>
        <v>0</v>
      </c>
      <c r="BL151" s="17" t="s">
        <v>152</v>
      </c>
      <c r="BM151" s="209" t="s">
        <v>207</v>
      </c>
    </row>
    <row r="152" s="12" customFormat="1">
      <c r="A152" s="12"/>
      <c r="B152" s="211"/>
      <c r="C152" s="212"/>
      <c r="D152" s="213" t="s">
        <v>153</v>
      </c>
      <c r="E152" s="214" t="s">
        <v>19</v>
      </c>
      <c r="F152" s="215" t="s">
        <v>208</v>
      </c>
      <c r="G152" s="212"/>
      <c r="H152" s="216">
        <v>42</v>
      </c>
      <c r="I152" s="217"/>
      <c r="J152" s="212"/>
      <c r="K152" s="212"/>
      <c r="L152" s="218"/>
      <c r="M152" s="219"/>
      <c r="N152" s="220"/>
      <c r="O152" s="220"/>
      <c r="P152" s="220"/>
      <c r="Q152" s="220"/>
      <c r="R152" s="220"/>
      <c r="S152" s="220"/>
      <c r="T152" s="221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2" t="s">
        <v>153</v>
      </c>
      <c r="AU152" s="222" t="s">
        <v>79</v>
      </c>
      <c r="AV152" s="12" t="s">
        <v>81</v>
      </c>
      <c r="AW152" s="12" t="s">
        <v>33</v>
      </c>
      <c r="AX152" s="12" t="s">
        <v>71</v>
      </c>
      <c r="AY152" s="222" t="s">
        <v>145</v>
      </c>
    </row>
    <row r="153" s="13" customFormat="1">
      <c r="A153" s="13"/>
      <c r="B153" s="223"/>
      <c r="C153" s="224"/>
      <c r="D153" s="213" t="s">
        <v>153</v>
      </c>
      <c r="E153" s="225" t="s">
        <v>19</v>
      </c>
      <c r="F153" s="226" t="s">
        <v>155</v>
      </c>
      <c r="G153" s="224"/>
      <c r="H153" s="227">
        <v>42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153</v>
      </c>
      <c r="AU153" s="233" t="s">
        <v>79</v>
      </c>
      <c r="AV153" s="13" t="s">
        <v>152</v>
      </c>
      <c r="AW153" s="13" t="s">
        <v>33</v>
      </c>
      <c r="AX153" s="13" t="s">
        <v>79</v>
      </c>
      <c r="AY153" s="233" t="s">
        <v>145</v>
      </c>
    </row>
    <row r="154" s="2" customFormat="1" ht="21.75" customHeight="1">
      <c r="A154" s="38"/>
      <c r="B154" s="39"/>
      <c r="C154" s="197" t="s">
        <v>209</v>
      </c>
      <c r="D154" s="197" t="s">
        <v>148</v>
      </c>
      <c r="E154" s="198" t="s">
        <v>210</v>
      </c>
      <c r="F154" s="199" t="s">
        <v>211</v>
      </c>
      <c r="G154" s="200" t="s">
        <v>188</v>
      </c>
      <c r="H154" s="201">
        <v>48.899999999999999</v>
      </c>
      <c r="I154" s="202"/>
      <c r="J154" s="203">
        <f>ROUND(I154*H154,2)</f>
        <v>0</v>
      </c>
      <c r="K154" s="204"/>
      <c r="L154" s="44"/>
      <c r="M154" s="205" t="s">
        <v>19</v>
      </c>
      <c r="N154" s="206" t="s">
        <v>42</v>
      </c>
      <c r="O154" s="84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9" t="s">
        <v>152</v>
      </c>
      <c r="AT154" s="209" t="s">
        <v>148</v>
      </c>
      <c r="AU154" s="209" t="s">
        <v>79</v>
      </c>
      <c r="AY154" s="17" t="s">
        <v>145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7" t="s">
        <v>79</v>
      </c>
      <c r="BK154" s="210">
        <f>ROUND(I154*H154,2)</f>
        <v>0</v>
      </c>
      <c r="BL154" s="17" t="s">
        <v>152</v>
      </c>
      <c r="BM154" s="209" t="s">
        <v>212</v>
      </c>
    </row>
    <row r="155" s="2" customFormat="1">
      <c r="A155" s="38"/>
      <c r="B155" s="39"/>
      <c r="C155" s="40"/>
      <c r="D155" s="213" t="s">
        <v>161</v>
      </c>
      <c r="E155" s="40"/>
      <c r="F155" s="234" t="s">
        <v>213</v>
      </c>
      <c r="G155" s="40"/>
      <c r="H155" s="40"/>
      <c r="I155" s="235"/>
      <c r="J155" s="40"/>
      <c r="K155" s="40"/>
      <c r="L155" s="44"/>
      <c r="M155" s="236"/>
      <c r="N155" s="237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161</v>
      </c>
      <c r="AU155" s="17" t="s">
        <v>79</v>
      </c>
    </row>
    <row r="156" s="12" customFormat="1">
      <c r="A156" s="12"/>
      <c r="B156" s="211"/>
      <c r="C156" s="212"/>
      <c r="D156" s="213" t="s">
        <v>153</v>
      </c>
      <c r="E156" s="214" t="s">
        <v>19</v>
      </c>
      <c r="F156" s="215" t="s">
        <v>214</v>
      </c>
      <c r="G156" s="212"/>
      <c r="H156" s="216">
        <v>48.899999999999999</v>
      </c>
      <c r="I156" s="217"/>
      <c r="J156" s="212"/>
      <c r="K156" s="212"/>
      <c r="L156" s="218"/>
      <c r="M156" s="219"/>
      <c r="N156" s="220"/>
      <c r="O156" s="220"/>
      <c r="P156" s="220"/>
      <c r="Q156" s="220"/>
      <c r="R156" s="220"/>
      <c r="S156" s="220"/>
      <c r="T156" s="221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22" t="s">
        <v>153</v>
      </c>
      <c r="AU156" s="222" t="s">
        <v>79</v>
      </c>
      <c r="AV156" s="12" t="s">
        <v>81</v>
      </c>
      <c r="AW156" s="12" t="s">
        <v>33</v>
      </c>
      <c r="AX156" s="12" t="s">
        <v>71</v>
      </c>
      <c r="AY156" s="222" t="s">
        <v>145</v>
      </c>
    </row>
    <row r="157" s="13" customFormat="1">
      <c r="A157" s="13"/>
      <c r="B157" s="223"/>
      <c r="C157" s="224"/>
      <c r="D157" s="213" t="s">
        <v>153</v>
      </c>
      <c r="E157" s="225" t="s">
        <v>19</v>
      </c>
      <c r="F157" s="226" t="s">
        <v>155</v>
      </c>
      <c r="G157" s="224"/>
      <c r="H157" s="227">
        <v>48.899999999999999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153</v>
      </c>
      <c r="AU157" s="233" t="s">
        <v>79</v>
      </c>
      <c r="AV157" s="13" t="s">
        <v>152</v>
      </c>
      <c r="AW157" s="13" t="s">
        <v>33</v>
      </c>
      <c r="AX157" s="13" t="s">
        <v>79</v>
      </c>
      <c r="AY157" s="233" t="s">
        <v>145</v>
      </c>
    </row>
    <row r="158" s="2" customFormat="1" ht="21.75" customHeight="1">
      <c r="A158" s="38"/>
      <c r="B158" s="39"/>
      <c r="C158" s="197" t="s">
        <v>175</v>
      </c>
      <c r="D158" s="197" t="s">
        <v>148</v>
      </c>
      <c r="E158" s="198" t="s">
        <v>215</v>
      </c>
      <c r="F158" s="199" t="s">
        <v>211</v>
      </c>
      <c r="G158" s="200" t="s">
        <v>188</v>
      </c>
      <c r="H158" s="201">
        <v>93.090000000000003</v>
      </c>
      <c r="I158" s="202"/>
      <c r="J158" s="203">
        <f>ROUND(I158*H158,2)</f>
        <v>0</v>
      </c>
      <c r="K158" s="204"/>
      <c r="L158" s="44"/>
      <c r="M158" s="205" t="s">
        <v>19</v>
      </c>
      <c r="N158" s="206" t="s">
        <v>42</v>
      </c>
      <c r="O158" s="84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9" t="s">
        <v>152</v>
      </c>
      <c r="AT158" s="209" t="s">
        <v>148</v>
      </c>
      <c r="AU158" s="209" t="s">
        <v>79</v>
      </c>
      <c r="AY158" s="17" t="s">
        <v>145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79</v>
      </c>
      <c r="BK158" s="210">
        <f>ROUND(I158*H158,2)</f>
        <v>0</v>
      </c>
      <c r="BL158" s="17" t="s">
        <v>152</v>
      </c>
      <c r="BM158" s="209" t="s">
        <v>216</v>
      </c>
    </row>
    <row r="159" s="2" customFormat="1">
      <c r="A159" s="38"/>
      <c r="B159" s="39"/>
      <c r="C159" s="40"/>
      <c r="D159" s="213" t="s">
        <v>161</v>
      </c>
      <c r="E159" s="40"/>
      <c r="F159" s="234" t="s">
        <v>217</v>
      </c>
      <c r="G159" s="40"/>
      <c r="H159" s="40"/>
      <c r="I159" s="235"/>
      <c r="J159" s="40"/>
      <c r="K159" s="40"/>
      <c r="L159" s="44"/>
      <c r="M159" s="236"/>
      <c r="N159" s="237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161</v>
      </c>
      <c r="AU159" s="17" t="s">
        <v>79</v>
      </c>
    </row>
    <row r="160" s="12" customFormat="1">
      <c r="A160" s="12"/>
      <c r="B160" s="211"/>
      <c r="C160" s="212"/>
      <c r="D160" s="213" t="s">
        <v>153</v>
      </c>
      <c r="E160" s="214" t="s">
        <v>19</v>
      </c>
      <c r="F160" s="215" t="s">
        <v>218</v>
      </c>
      <c r="G160" s="212"/>
      <c r="H160" s="216">
        <v>5.8300000000000001</v>
      </c>
      <c r="I160" s="217"/>
      <c r="J160" s="212"/>
      <c r="K160" s="212"/>
      <c r="L160" s="218"/>
      <c r="M160" s="219"/>
      <c r="N160" s="220"/>
      <c r="O160" s="220"/>
      <c r="P160" s="220"/>
      <c r="Q160" s="220"/>
      <c r="R160" s="220"/>
      <c r="S160" s="220"/>
      <c r="T160" s="221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22" t="s">
        <v>153</v>
      </c>
      <c r="AU160" s="222" t="s">
        <v>79</v>
      </c>
      <c r="AV160" s="12" t="s">
        <v>81</v>
      </c>
      <c r="AW160" s="12" t="s">
        <v>33</v>
      </c>
      <c r="AX160" s="12" t="s">
        <v>71</v>
      </c>
      <c r="AY160" s="222" t="s">
        <v>145</v>
      </c>
    </row>
    <row r="161" s="12" customFormat="1">
      <c r="A161" s="12"/>
      <c r="B161" s="211"/>
      <c r="C161" s="212"/>
      <c r="D161" s="213" t="s">
        <v>153</v>
      </c>
      <c r="E161" s="214" t="s">
        <v>19</v>
      </c>
      <c r="F161" s="215" t="s">
        <v>219</v>
      </c>
      <c r="G161" s="212"/>
      <c r="H161" s="216">
        <v>0.94999999999999996</v>
      </c>
      <c r="I161" s="217"/>
      <c r="J161" s="212"/>
      <c r="K161" s="212"/>
      <c r="L161" s="218"/>
      <c r="M161" s="219"/>
      <c r="N161" s="220"/>
      <c r="O161" s="220"/>
      <c r="P161" s="220"/>
      <c r="Q161" s="220"/>
      <c r="R161" s="220"/>
      <c r="S161" s="220"/>
      <c r="T161" s="221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2" t="s">
        <v>153</v>
      </c>
      <c r="AU161" s="222" t="s">
        <v>79</v>
      </c>
      <c r="AV161" s="12" t="s">
        <v>81</v>
      </c>
      <c r="AW161" s="12" t="s">
        <v>33</v>
      </c>
      <c r="AX161" s="12" t="s">
        <v>71</v>
      </c>
      <c r="AY161" s="222" t="s">
        <v>145</v>
      </c>
    </row>
    <row r="162" s="12" customFormat="1">
      <c r="A162" s="12"/>
      <c r="B162" s="211"/>
      <c r="C162" s="212"/>
      <c r="D162" s="213" t="s">
        <v>153</v>
      </c>
      <c r="E162" s="214" t="s">
        <v>19</v>
      </c>
      <c r="F162" s="215" t="s">
        <v>220</v>
      </c>
      <c r="G162" s="212"/>
      <c r="H162" s="216">
        <v>1.46</v>
      </c>
      <c r="I162" s="217"/>
      <c r="J162" s="212"/>
      <c r="K162" s="212"/>
      <c r="L162" s="218"/>
      <c r="M162" s="219"/>
      <c r="N162" s="220"/>
      <c r="O162" s="220"/>
      <c r="P162" s="220"/>
      <c r="Q162" s="220"/>
      <c r="R162" s="220"/>
      <c r="S162" s="220"/>
      <c r="T162" s="221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22" t="s">
        <v>153</v>
      </c>
      <c r="AU162" s="222" t="s">
        <v>79</v>
      </c>
      <c r="AV162" s="12" t="s">
        <v>81</v>
      </c>
      <c r="AW162" s="12" t="s">
        <v>33</v>
      </c>
      <c r="AX162" s="12" t="s">
        <v>71</v>
      </c>
      <c r="AY162" s="222" t="s">
        <v>145</v>
      </c>
    </row>
    <row r="163" s="12" customFormat="1">
      <c r="A163" s="12"/>
      <c r="B163" s="211"/>
      <c r="C163" s="212"/>
      <c r="D163" s="213" t="s">
        <v>153</v>
      </c>
      <c r="E163" s="214" t="s">
        <v>19</v>
      </c>
      <c r="F163" s="215" t="s">
        <v>221</v>
      </c>
      <c r="G163" s="212"/>
      <c r="H163" s="216">
        <v>40.859999999999999</v>
      </c>
      <c r="I163" s="217"/>
      <c r="J163" s="212"/>
      <c r="K163" s="212"/>
      <c r="L163" s="218"/>
      <c r="M163" s="219"/>
      <c r="N163" s="220"/>
      <c r="O163" s="220"/>
      <c r="P163" s="220"/>
      <c r="Q163" s="220"/>
      <c r="R163" s="220"/>
      <c r="S163" s="220"/>
      <c r="T163" s="22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2" t="s">
        <v>153</v>
      </c>
      <c r="AU163" s="222" t="s">
        <v>79</v>
      </c>
      <c r="AV163" s="12" t="s">
        <v>81</v>
      </c>
      <c r="AW163" s="12" t="s">
        <v>33</v>
      </c>
      <c r="AX163" s="12" t="s">
        <v>71</v>
      </c>
      <c r="AY163" s="222" t="s">
        <v>145</v>
      </c>
    </row>
    <row r="164" s="12" customFormat="1">
      <c r="A164" s="12"/>
      <c r="B164" s="211"/>
      <c r="C164" s="212"/>
      <c r="D164" s="213" t="s">
        <v>153</v>
      </c>
      <c r="E164" s="214" t="s">
        <v>19</v>
      </c>
      <c r="F164" s="215" t="s">
        <v>222</v>
      </c>
      <c r="G164" s="212"/>
      <c r="H164" s="216">
        <v>24.34</v>
      </c>
      <c r="I164" s="217"/>
      <c r="J164" s="212"/>
      <c r="K164" s="212"/>
      <c r="L164" s="218"/>
      <c r="M164" s="219"/>
      <c r="N164" s="220"/>
      <c r="O164" s="220"/>
      <c r="P164" s="220"/>
      <c r="Q164" s="220"/>
      <c r="R164" s="220"/>
      <c r="S164" s="220"/>
      <c r="T164" s="22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2" t="s">
        <v>153</v>
      </c>
      <c r="AU164" s="222" t="s">
        <v>79</v>
      </c>
      <c r="AV164" s="12" t="s">
        <v>81</v>
      </c>
      <c r="AW164" s="12" t="s">
        <v>33</v>
      </c>
      <c r="AX164" s="12" t="s">
        <v>71</v>
      </c>
      <c r="AY164" s="222" t="s">
        <v>145</v>
      </c>
    </row>
    <row r="165" s="12" customFormat="1">
      <c r="A165" s="12"/>
      <c r="B165" s="211"/>
      <c r="C165" s="212"/>
      <c r="D165" s="213" t="s">
        <v>153</v>
      </c>
      <c r="E165" s="214" t="s">
        <v>19</v>
      </c>
      <c r="F165" s="215" t="s">
        <v>223</v>
      </c>
      <c r="G165" s="212"/>
      <c r="H165" s="216">
        <v>9.4499999999999993</v>
      </c>
      <c r="I165" s="217"/>
      <c r="J165" s="212"/>
      <c r="K165" s="212"/>
      <c r="L165" s="218"/>
      <c r="M165" s="219"/>
      <c r="N165" s="220"/>
      <c r="O165" s="220"/>
      <c r="P165" s="220"/>
      <c r="Q165" s="220"/>
      <c r="R165" s="220"/>
      <c r="S165" s="220"/>
      <c r="T165" s="22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2" t="s">
        <v>153</v>
      </c>
      <c r="AU165" s="222" t="s">
        <v>79</v>
      </c>
      <c r="AV165" s="12" t="s">
        <v>81</v>
      </c>
      <c r="AW165" s="12" t="s">
        <v>33</v>
      </c>
      <c r="AX165" s="12" t="s">
        <v>71</v>
      </c>
      <c r="AY165" s="222" t="s">
        <v>145</v>
      </c>
    </row>
    <row r="166" s="12" customFormat="1">
      <c r="A166" s="12"/>
      <c r="B166" s="211"/>
      <c r="C166" s="212"/>
      <c r="D166" s="213" t="s">
        <v>153</v>
      </c>
      <c r="E166" s="214" t="s">
        <v>19</v>
      </c>
      <c r="F166" s="215" t="s">
        <v>224</v>
      </c>
      <c r="G166" s="212"/>
      <c r="H166" s="216">
        <v>10.199999999999999</v>
      </c>
      <c r="I166" s="217"/>
      <c r="J166" s="212"/>
      <c r="K166" s="212"/>
      <c r="L166" s="218"/>
      <c r="M166" s="219"/>
      <c r="N166" s="220"/>
      <c r="O166" s="220"/>
      <c r="P166" s="220"/>
      <c r="Q166" s="220"/>
      <c r="R166" s="220"/>
      <c r="S166" s="220"/>
      <c r="T166" s="22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22" t="s">
        <v>153</v>
      </c>
      <c r="AU166" s="222" t="s">
        <v>79</v>
      </c>
      <c r="AV166" s="12" t="s">
        <v>81</v>
      </c>
      <c r="AW166" s="12" t="s">
        <v>33</v>
      </c>
      <c r="AX166" s="12" t="s">
        <v>71</v>
      </c>
      <c r="AY166" s="222" t="s">
        <v>145</v>
      </c>
    </row>
    <row r="167" s="13" customFormat="1">
      <c r="A167" s="13"/>
      <c r="B167" s="223"/>
      <c r="C167" s="224"/>
      <c r="D167" s="213" t="s">
        <v>153</v>
      </c>
      <c r="E167" s="225" t="s">
        <v>19</v>
      </c>
      <c r="F167" s="226" t="s">
        <v>155</v>
      </c>
      <c r="G167" s="224"/>
      <c r="H167" s="227">
        <v>93.090000000000003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153</v>
      </c>
      <c r="AU167" s="233" t="s">
        <v>79</v>
      </c>
      <c r="AV167" s="13" t="s">
        <v>152</v>
      </c>
      <c r="AW167" s="13" t="s">
        <v>33</v>
      </c>
      <c r="AX167" s="13" t="s">
        <v>79</v>
      </c>
      <c r="AY167" s="233" t="s">
        <v>145</v>
      </c>
    </row>
    <row r="168" s="2" customFormat="1" ht="21.75" customHeight="1">
      <c r="A168" s="38"/>
      <c r="B168" s="39"/>
      <c r="C168" s="197" t="s">
        <v>225</v>
      </c>
      <c r="D168" s="197" t="s">
        <v>148</v>
      </c>
      <c r="E168" s="198" t="s">
        <v>226</v>
      </c>
      <c r="F168" s="199" t="s">
        <v>227</v>
      </c>
      <c r="G168" s="200" t="s">
        <v>160</v>
      </c>
      <c r="H168" s="201">
        <v>7</v>
      </c>
      <c r="I168" s="202"/>
      <c r="J168" s="203">
        <f>ROUND(I168*H168,2)</f>
        <v>0</v>
      </c>
      <c r="K168" s="204"/>
      <c r="L168" s="44"/>
      <c r="M168" s="205" t="s">
        <v>19</v>
      </c>
      <c r="N168" s="206" t="s">
        <v>42</v>
      </c>
      <c r="O168" s="84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9" t="s">
        <v>152</v>
      </c>
      <c r="AT168" s="209" t="s">
        <v>148</v>
      </c>
      <c r="AU168" s="209" t="s">
        <v>79</v>
      </c>
      <c r="AY168" s="17" t="s">
        <v>145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7" t="s">
        <v>79</v>
      </c>
      <c r="BK168" s="210">
        <f>ROUND(I168*H168,2)</f>
        <v>0</v>
      </c>
      <c r="BL168" s="17" t="s">
        <v>152</v>
      </c>
      <c r="BM168" s="209" t="s">
        <v>228</v>
      </c>
    </row>
    <row r="169" s="12" customFormat="1">
      <c r="A169" s="12"/>
      <c r="B169" s="211"/>
      <c r="C169" s="212"/>
      <c r="D169" s="213" t="s">
        <v>153</v>
      </c>
      <c r="E169" s="214" t="s">
        <v>19</v>
      </c>
      <c r="F169" s="215" t="s">
        <v>164</v>
      </c>
      <c r="G169" s="212"/>
      <c r="H169" s="216">
        <v>6</v>
      </c>
      <c r="I169" s="217"/>
      <c r="J169" s="212"/>
      <c r="K169" s="212"/>
      <c r="L169" s="218"/>
      <c r="M169" s="219"/>
      <c r="N169" s="220"/>
      <c r="O169" s="220"/>
      <c r="P169" s="220"/>
      <c r="Q169" s="220"/>
      <c r="R169" s="220"/>
      <c r="S169" s="220"/>
      <c r="T169" s="221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22" t="s">
        <v>153</v>
      </c>
      <c r="AU169" s="222" t="s">
        <v>79</v>
      </c>
      <c r="AV169" s="12" t="s">
        <v>81</v>
      </c>
      <c r="AW169" s="12" t="s">
        <v>33</v>
      </c>
      <c r="AX169" s="12" t="s">
        <v>71</v>
      </c>
      <c r="AY169" s="222" t="s">
        <v>145</v>
      </c>
    </row>
    <row r="170" s="12" customFormat="1">
      <c r="A170" s="12"/>
      <c r="B170" s="211"/>
      <c r="C170" s="212"/>
      <c r="D170" s="213" t="s">
        <v>153</v>
      </c>
      <c r="E170" s="214" t="s">
        <v>19</v>
      </c>
      <c r="F170" s="215" t="s">
        <v>79</v>
      </c>
      <c r="G170" s="212"/>
      <c r="H170" s="216">
        <v>1</v>
      </c>
      <c r="I170" s="217"/>
      <c r="J170" s="212"/>
      <c r="K170" s="212"/>
      <c r="L170" s="218"/>
      <c r="M170" s="219"/>
      <c r="N170" s="220"/>
      <c r="O170" s="220"/>
      <c r="P170" s="220"/>
      <c r="Q170" s="220"/>
      <c r="R170" s="220"/>
      <c r="S170" s="220"/>
      <c r="T170" s="221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22" t="s">
        <v>153</v>
      </c>
      <c r="AU170" s="222" t="s">
        <v>79</v>
      </c>
      <c r="AV170" s="12" t="s">
        <v>81</v>
      </c>
      <c r="AW170" s="12" t="s">
        <v>33</v>
      </c>
      <c r="AX170" s="12" t="s">
        <v>71</v>
      </c>
      <c r="AY170" s="222" t="s">
        <v>145</v>
      </c>
    </row>
    <row r="171" s="13" customFormat="1">
      <c r="A171" s="13"/>
      <c r="B171" s="223"/>
      <c r="C171" s="224"/>
      <c r="D171" s="213" t="s">
        <v>153</v>
      </c>
      <c r="E171" s="225" t="s">
        <v>19</v>
      </c>
      <c r="F171" s="226" t="s">
        <v>155</v>
      </c>
      <c r="G171" s="224"/>
      <c r="H171" s="227">
        <v>7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153</v>
      </c>
      <c r="AU171" s="233" t="s">
        <v>79</v>
      </c>
      <c r="AV171" s="13" t="s">
        <v>152</v>
      </c>
      <c r="AW171" s="13" t="s">
        <v>33</v>
      </c>
      <c r="AX171" s="13" t="s">
        <v>79</v>
      </c>
      <c r="AY171" s="233" t="s">
        <v>145</v>
      </c>
    </row>
    <row r="172" s="2" customFormat="1" ht="21.75" customHeight="1">
      <c r="A172" s="38"/>
      <c r="B172" s="39"/>
      <c r="C172" s="197" t="s">
        <v>182</v>
      </c>
      <c r="D172" s="197" t="s">
        <v>148</v>
      </c>
      <c r="E172" s="198" t="s">
        <v>229</v>
      </c>
      <c r="F172" s="199" t="s">
        <v>230</v>
      </c>
      <c r="G172" s="200" t="s">
        <v>188</v>
      </c>
      <c r="H172" s="201">
        <v>7.2110000000000003</v>
      </c>
      <c r="I172" s="202"/>
      <c r="J172" s="203">
        <f>ROUND(I172*H172,2)</f>
        <v>0</v>
      </c>
      <c r="K172" s="204"/>
      <c r="L172" s="44"/>
      <c r="M172" s="205" t="s">
        <v>19</v>
      </c>
      <c r="N172" s="206" t="s">
        <v>42</v>
      </c>
      <c r="O172" s="84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9" t="s">
        <v>152</v>
      </c>
      <c r="AT172" s="209" t="s">
        <v>148</v>
      </c>
      <c r="AU172" s="209" t="s">
        <v>79</v>
      </c>
      <c r="AY172" s="17" t="s">
        <v>145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7" t="s">
        <v>79</v>
      </c>
      <c r="BK172" s="210">
        <f>ROUND(I172*H172,2)</f>
        <v>0</v>
      </c>
      <c r="BL172" s="17" t="s">
        <v>152</v>
      </c>
      <c r="BM172" s="209" t="s">
        <v>231</v>
      </c>
    </row>
    <row r="173" s="2" customFormat="1">
      <c r="A173" s="38"/>
      <c r="B173" s="39"/>
      <c r="C173" s="40"/>
      <c r="D173" s="213" t="s">
        <v>161</v>
      </c>
      <c r="E173" s="40"/>
      <c r="F173" s="234" t="s">
        <v>232</v>
      </c>
      <c r="G173" s="40"/>
      <c r="H173" s="40"/>
      <c r="I173" s="235"/>
      <c r="J173" s="40"/>
      <c r="K173" s="40"/>
      <c r="L173" s="44"/>
      <c r="M173" s="236"/>
      <c r="N173" s="237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161</v>
      </c>
      <c r="AU173" s="17" t="s">
        <v>79</v>
      </c>
    </row>
    <row r="174" s="12" customFormat="1">
      <c r="A174" s="12"/>
      <c r="B174" s="211"/>
      <c r="C174" s="212"/>
      <c r="D174" s="213" t="s">
        <v>153</v>
      </c>
      <c r="E174" s="214" t="s">
        <v>19</v>
      </c>
      <c r="F174" s="215" t="s">
        <v>220</v>
      </c>
      <c r="G174" s="212"/>
      <c r="H174" s="216">
        <v>1.46</v>
      </c>
      <c r="I174" s="217"/>
      <c r="J174" s="212"/>
      <c r="K174" s="212"/>
      <c r="L174" s="218"/>
      <c r="M174" s="219"/>
      <c r="N174" s="220"/>
      <c r="O174" s="220"/>
      <c r="P174" s="220"/>
      <c r="Q174" s="220"/>
      <c r="R174" s="220"/>
      <c r="S174" s="220"/>
      <c r="T174" s="22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2" t="s">
        <v>153</v>
      </c>
      <c r="AU174" s="222" t="s">
        <v>79</v>
      </c>
      <c r="AV174" s="12" t="s">
        <v>81</v>
      </c>
      <c r="AW174" s="12" t="s">
        <v>33</v>
      </c>
      <c r="AX174" s="12" t="s">
        <v>71</v>
      </c>
      <c r="AY174" s="222" t="s">
        <v>145</v>
      </c>
    </row>
    <row r="175" s="12" customFormat="1">
      <c r="A175" s="12"/>
      <c r="B175" s="211"/>
      <c r="C175" s="212"/>
      <c r="D175" s="213" t="s">
        <v>153</v>
      </c>
      <c r="E175" s="214" t="s">
        <v>19</v>
      </c>
      <c r="F175" s="215" t="s">
        <v>233</v>
      </c>
      <c r="G175" s="212"/>
      <c r="H175" s="216">
        <v>4.6200000000000001</v>
      </c>
      <c r="I175" s="217"/>
      <c r="J175" s="212"/>
      <c r="K175" s="212"/>
      <c r="L175" s="218"/>
      <c r="M175" s="219"/>
      <c r="N175" s="220"/>
      <c r="O175" s="220"/>
      <c r="P175" s="220"/>
      <c r="Q175" s="220"/>
      <c r="R175" s="220"/>
      <c r="S175" s="220"/>
      <c r="T175" s="22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2" t="s">
        <v>153</v>
      </c>
      <c r="AU175" s="222" t="s">
        <v>79</v>
      </c>
      <c r="AV175" s="12" t="s">
        <v>81</v>
      </c>
      <c r="AW175" s="12" t="s">
        <v>33</v>
      </c>
      <c r="AX175" s="12" t="s">
        <v>71</v>
      </c>
      <c r="AY175" s="222" t="s">
        <v>145</v>
      </c>
    </row>
    <row r="176" s="12" customFormat="1">
      <c r="A176" s="12"/>
      <c r="B176" s="211"/>
      <c r="C176" s="212"/>
      <c r="D176" s="213" t="s">
        <v>153</v>
      </c>
      <c r="E176" s="214" t="s">
        <v>19</v>
      </c>
      <c r="F176" s="215" t="s">
        <v>234</v>
      </c>
      <c r="G176" s="212"/>
      <c r="H176" s="216">
        <v>1.131</v>
      </c>
      <c r="I176" s="217"/>
      <c r="J176" s="212"/>
      <c r="K176" s="212"/>
      <c r="L176" s="218"/>
      <c r="M176" s="219"/>
      <c r="N176" s="220"/>
      <c r="O176" s="220"/>
      <c r="P176" s="220"/>
      <c r="Q176" s="220"/>
      <c r="R176" s="220"/>
      <c r="S176" s="220"/>
      <c r="T176" s="22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22" t="s">
        <v>153</v>
      </c>
      <c r="AU176" s="222" t="s">
        <v>79</v>
      </c>
      <c r="AV176" s="12" t="s">
        <v>81</v>
      </c>
      <c r="AW176" s="12" t="s">
        <v>33</v>
      </c>
      <c r="AX176" s="12" t="s">
        <v>71</v>
      </c>
      <c r="AY176" s="222" t="s">
        <v>145</v>
      </c>
    </row>
    <row r="177" s="13" customFormat="1">
      <c r="A177" s="13"/>
      <c r="B177" s="223"/>
      <c r="C177" s="224"/>
      <c r="D177" s="213" t="s">
        <v>153</v>
      </c>
      <c r="E177" s="225" t="s">
        <v>19</v>
      </c>
      <c r="F177" s="226" t="s">
        <v>155</v>
      </c>
      <c r="G177" s="224"/>
      <c r="H177" s="227">
        <v>7.2110000000000003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153</v>
      </c>
      <c r="AU177" s="233" t="s">
        <v>79</v>
      </c>
      <c r="AV177" s="13" t="s">
        <v>152</v>
      </c>
      <c r="AW177" s="13" t="s">
        <v>33</v>
      </c>
      <c r="AX177" s="13" t="s">
        <v>79</v>
      </c>
      <c r="AY177" s="233" t="s">
        <v>145</v>
      </c>
    </row>
    <row r="178" s="2" customFormat="1" ht="21.75" customHeight="1">
      <c r="A178" s="38"/>
      <c r="B178" s="39"/>
      <c r="C178" s="197" t="s">
        <v>8</v>
      </c>
      <c r="D178" s="197" t="s">
        <v>148</v>
      </c>
      <c r="E178" s="198" t="s">
        <v>235</v>
      </c>
      <c r="F178" s="199" t="s">
        <v>230</v>
      </c>
      <c r="G178" s="200" t="s">
        <v>188</v>
      </c>
      <c r="H178" s="201">
        <v>27.390000000000001</v>
      </c>
      <c r="I178" s="202"/>
      <c r="J178" s="203">
        <f>ROUND(I178*H178,2)</f>
        <v>0</v>
      </c>
      <c r="K178" s="204"/>
      <c r="L178" s="44"/>
      <c r="M178" s="205" t="s">
        <v>19</v>
      </c>
      <c r="N178" s="206" t="s">
        <v>42</v>
      </c>
      <c r="O178" s="84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9" t="s">
        <v>152</v>
      </c>
      <c r="AT178" s="209" t="s">
        <v>148</v>
      </c>
      <c r="AU178" s="209" t="s">
        <v>79</v>
      </c>
      <c r="AY178" s="17" t="s">
        <v>145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79</v>
      </c>
      <c r="BK178" s="210">
        <f>ROUND(I178*H178,2)</f>
        <v>0</v>
      </c>
      <c r="BL178" s="17" t="s">
        <v>152</v>
      </c>
      <c r="BM178" s="209" t="s">
        <v>236</v>
      </c>
    </row>
    <row r="179" s="2" customFormat="1">
      <c r="A179" s="38"/>
      <c r="B179" s="39"/>
      <c r="C179" s="40"/>
      <c r="D179" s="213" t="s">
        <v>161</v>
      </c>
      <c r="E179" s="40"/>
      <c r="F179" s="234" t="s">
        <v>237</v>
      </c>
      <c r="G179" s="40"/>
      <c r="H179" s="40"/>
      <c r="I179" s="235"/>
      <c r="J179" s="40"/>
      <c r="K179" s="40"/>
      <c r="L179" s="44"/>
      <c r="M179" s="236"/>
      <c r="N179" s="237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161</v>
      </c>
      <c r="AU179" s="17" t="s">
        <v>79</v>
      </c>
    </row>
    <row r="180" s="12" customFormat="1">
      <c r="A180" s="12"/>
      <c r="B180" s="211"/>
      <c r="C180" s="212"/>
      <c r="D180" s="213" t="s">
        <v>153</v>
      </c>
      <c r="E180" s="214" t="s">
        <v>19</v>
      </c>
      <c r="F180" s="215" t="s">
        <v>238</v>
      </c>
      <c r="G180" s="212"/>
      <c r="H180" s="216">
        <v>4.9800000000000004</v>
      </c>
      <c r="I180" s="217"/>
      <c r="J180" s="212"/>
      <c r="K180" s="212"/>
      <c r="L180" s="218"/>
      <c r="M180" s="219"/>
      <c r="N180" s="220"/>
      <c r="O180" s="220"/>
      <c r="P180" s="220"/>
      <c r="Q180" s="220"/>
      <c r="R180" s="220"/>
      <c r="S180" s="220"/>
      <c r="T180" s="221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22" t="s">
        <v>153</v>
      </c>
      <c r="AU180" s="222" t="s">
        <v>79</v>
      </c>
      <c r="AV180" s="12" t="s">
        <v>81</v>
      </c>
      <c r="AW180" s="12" t="s">
        <v>33</v>
      </c>
      <c r="AX180" s="12" t="s">
        <v>71</v>
      </c>
      <c r="AY180" s="222" t="s">
        <v>145</v>
      </c>
    </row>
    <row r="181" s="12" customFormat="1">
      <c r="A181" s="12"/>
      <c r="B181" s="211"/>
      <c r="C181" s="212"/>
      <c r="D181" s="213" t="s">
        <v>153</v>
      </c>
      <c r="E181" s="214" t="s">
        <v>19</v>
      </c>
      <c r="F181" s="215" t="s">
        <v>239</v>
      </c>
      <c r="G181" s="212"/>
      <c r="H181" s="216">
        <v>3.5800000000000001</v>
      </c>
      <c r="I181" s="217"/>
      <c r="J181" s="212"/>
      <c r="K181" s="212"/>
      <c r="L181" s="218"/>
      <c r="M181" s="219"/>
      <c r="N181" s="220"/>
      <c r="O181" s="220"/>
      <c r="P181" s="220"/>
      <c r="Q181" s="220"/>
      <c r="R181" s="220"/>
      <c r="S181" s="220"/>
      <c r="T181" s="221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22" t="s">
        <v>153</v>
      </c>
      <c r="AU181" s="222" t="s">
        <v>79</v>
      </c>
      <c r="AV181" s="12" t="s">
        <v>81</v>
      </c>
      <c r="AW181" s="12" t="s">
        <v>33</v>
      </c>
      <c r="AX181" s="12" t="s">
        <v>71</v>
      </c>
      <c r="AY181" s="222" t="s">
        <v>145</v>
      </c>
    </row>
    <row r="182" s="12" customFormat="1">
      <c r="A182" s="12"/>
      <c r="B182" s="211"/>
      <c r="C182" s="212"/>
      <c r="D182" s="213" t="s">
        <v>153</v>
      </c>
      <c r="E182" s="214" t="s">
        <v>19</v>
      </c>
      <c r="F182" s="215" t="s">
        <v>240</v>
      </c>
      <c r="G182" s="212"/>
      <c r="H182" s="216">
        <v>4.6399999999999997</v>
      </c>
      <c r="I182" s="217"/>
      <c r="J182" s="212"/>
      <c r="K182" s="212"/>
      <c r="L182" s="218"/>
      <c r="M182" s="219"/>
      <c r="N182" s="220"/>
      <c r="O182" s="220"/>
      <c r="P182" s="220"/>
      <c r="Q182" s="220"/>
      <c r="R182" s="220"/>
      <c r="S182" s="220"/>
      <c r="T182" s="221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22" t="s">
        <v>153</v>
      </c>
      <c r="AU182" s="222" t="s">
        <v>79</v>
      </c>
      <c r="AV182" s="12" t="s">
        <v>81</v>
      </c>
      <c r="AW182" s="12" t="s">
        <v>33</v>
      </c>
      <c r="AX182" s="12" t="s">
        <v>71</v>
      </c>
      <c r="AY182" s="222" t="s">
        <v>145</v>
      </c>
    </row>
    <row r="183" s="12" customFormat="1">
      <c r="A183" s="12"/>
      <c r="B183" s="211"/>
      <c r="C183" s="212"/>
      <c r="D183" s="213" t="s">
        <v>153</v>
      </c>
      <c r="E183" s="214" t="s">
        <v>19</v>
      </c>
      <c r="F183" s="215" t="s">
        <v>241</v>
      </c>
      <c r="G183" s="212"/>
      <c r="H183" s="216">
        <v>3.1699999999999999</v>
      </c>
      <c r="I183" s="217"/>
      <c r="J183" s="212"/>
      <c r="K183" s="212"/>
      <c r="L183" s="218"/>
      <c r="M183" s="219"/>
      <c r="N183" s="220"/>
      <c r="O183" s="220"/>
      <c r="P183" s="220"/>
      <c r="Q183" s="220"/>
      <c r="R183" s="220"/>
      <c r="S183" s="220"/>
      <c r="T183" s="221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22" t="s">
        <v>153</v>
      </c>
      <c r="AU183" s="222" t="s">
        <v>79</v>
      </c>
      <c r="AV183" s="12" t="s">
        <v>81</v>
      </c>
      <c r="AW183" s="12" t="s">
        <v>33</v>
      </c>
      <c r="AX183" s="12" t="s">
        <v>71</v>
      </c>
      <c r="AY183" s="222" t="s">
        <v>145</v>
      </c>
    </row>
    <row r="184" s="12" customFormat="1">
      <c r="A184" s="12"/>
      <c r="B184" s="211"/>
      <c r="C184" s="212"/>
      <c r="D184" s="213" t="s">
        <v>153</v>
      </c>
      <c r="E184" s="214" t="s">
        <v>19</v>
      </c>
      <c r="F184" s="215" t="s">
        <v>233</v>
      </c>
      <c r="G184" s="212"/>
      <c r="H184" s="216">
        <v>4.6200000000000001</v>
      </c>
      <c r="I184" s="217"/>
      <c r="J184" s="212"/>
      <c r="K184" s="212"/>
      <c r="L184" s="218"/>
      <c r="M184" s="219"/>
      <c r="N184" s="220"/>
      <c r="O184" s="220"/>
      <c r="P184" s="220"/>
      <c r="Q184" s="220"/>
      <c r="R184" s="220"/>
      <c r="S184" s="220"/>
      <c r="T184" s="221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22" t="s">
        <v>153</v>
      </c>
      <c r="AU184" s="222" t="s">
        <v>79</v>
      </c>
      <c r="AV184" s="12" t="s">
        <v>81</v>
      </c>
      <c r="AW184" s="12" t="s">
        <v>33</v>
      </c>
      <c r="AX184" s="12" t="s">
        <v>71</v>
      </c>
      <c r="AY184" s="222" t="s">
        <v>145</v>
      </c>
    </row>
    <row r="185" s="12" customFormat="1">
      <c r="A185" s="12"/>
      <c r="B185" s="211"/>
      <c r="C185" s="212"/>
      <c r="D185" s="213" t="s">
        <v>153</v>
      </c>
      <c r="E185" s="214" t="s">
        <v>19</v>
      </c>
      <c r="F185" s="215" t="s">
        <v>242</v>
      </c>
      <c r="G185" s="212"/>
      <c r="H185" s="216">
        <v>3.7000000000000002</v>
      </c>
      <c r="I185" s="217"/>
      <c r="J185" s="212"/>
      <c r="K185" s="212"/>
      <c r="L185" s="218"/>
      <c r="M185" s="219"/>
      <c r="N185" s="220"/>
      <c r="O185" s="220"/>
      <c r="P185" s="220"/>
      <c r="Q185" s="220"/>
      <c r="R185" s="220"/>
      <c r="S185" s="220"/>
      <c r="T185" s="221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22" t="s">
        <v>153</v>
      </c>
      <c r="AU185" s="222" t="s">
        <v>79</v>
      </c>
      <c r="AV185" s="12" t="s">
        <v>81</v>
      </c>
      <c r="AW185" s="12" t="s">
        <v>33</v>
      </c>
      <c r="AX185" s="12" t="s">
        <v>71</v>
      </c>
      <c r="AY185" s="222" t="s">
        <v>145</v>
      </c>
    </row>
    <row r="186" s="12" customFormat="1">
      <c r="A186" s="12"/>
      <c r="B186" s="211"/>
      <c r="C186" s="212"/>
      <c r="D186" s="213" t="s">
        <v>153</v>
      </c>
      <c r="E186" s="214" t="s">
        <v>19</v>
      </c>
      <c r="F186" s="215" t="s">
        <v>243</v>
      </c>
      <c r="G186" s="212"/>
      <c r="H186" s="216">
        <v>2.7000000000000002</v>
      </c>
      <c r="I186" s="217"/>
      <c r="J186" s="212"/>
      <c r="K186" s="212"/>
      <c r="L186" s="218"/>
      <c r="M186" s="219"/>
      <c r="N186" s="220"/>
      <c r="O186" s="220"/>
      <c r="P186" s="220"/>
      <c r="Q186" s="220"/>
      <c r="R186" s="220"/>
      <c r="S186" s="220"/>
      <c r="T186" s="221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22" t="s">
        <v>153</v>
      </c>
      <c r="AU186" s="222" t="s">
        <v>79</v>
      </c>
      <c r="AV186" s="12" t="s">
        <v>81</v>
      </c>
      <c r="AW186" s="12" t="s">
        <v>33</v>
      </c>
      <c r="AX186" s="12" t="s">
        <v>71</v>
      </c>
      <c r="AY186" s="222" t="s">
        <v>145</v>
      </c>
    </row>
    <row r="187" s="13" customFormat="1">
      <c r="A187" s="13"/>
      <c r="B187" s="223"/>
      <c r="C187" s="224"/>
      <c r="D187" s="213" t="s">
        <v>153</v>
      </c>
      <c r="E187" s="225" t="s">
        <v>19</v>
      </c>
      <c r="F187" s="226" t="s">
        <v>155</v>
      </c>
      <c r="G187" s="224"/>
      <c r="H187" s="227">
        <v>27.389999999999997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153</v>
      </c>
      <c r="AU187" s="233" t="s">
        <v>79</v>
      </c>
      <c r="AV187" s="13" t="s">
        <v>152</v>
      </c>
      <c r="AW187" s="13" t="s">
        <v>33</v>
      </c>
      <c r="AX187" s="13" t="s">
        <v>79</v>
      </c>
      <c r="AY187" s="233" t="s">
        <v>145</v>
      </c>
    </row>
    <row r="188" s="2" customFormat="1" ht="21.75" customHeight="1">
      <c r="A188" s="38"/>
      <c r="B188" s="39"/>
      <c r="C188" s="197" t="s">
        <v>189</v>
      </c>
      <c r="D188" s="197" t="s">
        <v>148</v>
      </c>
      <c r="E188" s="198" t="s">
        <v>244</v>
      </c>
      <c r="F188" s="199" t="s">
        <v>230</v>
      </c>
      <c r="G188" s="200" t="s">
        <v>188</v>
      </c>
      <c r="H188" s="201">
        <v>57.109999999999999</v>
      </c>
      <c r="I188" s="202"/>
      <c r="J188" s="203">
        <f>ROUND(I188*H188,2)</f>
        <v>0</v>
      </c>
      <c r="K188" s="204"/>
      <c r="L188" s="44"/>
      <c r="M188" s="205" t="s">
        <v>19</v>
      </c>
      <c r="N188" s="206" t="s">
        <v>42</v>
      </c>
      <c r="O188" s="84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9" t="s">
        <v>152</v>
      </c>
      <c r="AT188" s="209" t="s">
        <v>148</v>
      </c>
      <c r="AU188" s="209" t="s">
        <v>79</v>
      </c>
      <c r="AY188" s="17" t="s">
        <v>145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7" t="s">
        <v>79</v>
      </c>
      <c r="BK188" s="210">
        <f>ROUND(I188*H188,2)</f>
        <v>0</v>
      </c>
      <c r="BL188" s="17" t="s">
        <v>152</v>
      </c>
      <c r="BM188" s="209" t="s">
        <v>245</v>
      </c>
    </row>
    <row r="189" s="2" customFormat="1">
      <c r="A189" s="38"/>
      <c r="B189" s="39"/>
      <c r="C189" s="40"/>
      <c r="D189" s="213" t="s">
        <v>161</v>
      </c>
      <c r="E189" s="40"/>
      <c r="F189" s="234" t="s">
        <v>246</v>
      </c>
      <c r="G189" s="40"/>
      <c r="H189" s="40"/>
      <c r="I189" s="235"/>
      <c r="J189" s="40"/>
      <c r="K189" s="40"/>
      <c r="L189" s="44"/>
      <c r="M189" s="236"/>
      <c r="N189" s="237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161</v>
      </c>
      <c r="AU189" s="17" t="s">
        <v>79</v>
      </c>
    </row>
    <row r="190" s="12" customFormat="1">
      <c r="A190" s="12"/>
      <c r="B190" s="211"/>
      <c r="C190" s="212"/>
      <c r="D190" s="213" t="s">
        <v>153</v>
      </c>
      <c r="E190" s="214" t="s">
        <v>19</v>
      </c>
      <c r="F190" s="215" t="s">
        <v>218</v>
      </c>
      <c r="G190" s="212"/>
      <c r="H190" s="216">
        <v>5.8300000000000001</v>
      </c>
      <c r="I190" s="217"/>
      <c r="J190" s="212"/>
      <c r="K190" s="212"/>
      <c r="L190" s="218"/>
      <c r="M190" s="219"/>
      <c r="N190" s="220"/>
      <c r="O190" s="220"/>
      <c r="P190" s="220"/>
      <c r="Q190" s="220"/>
      <c r="R190" s="220"/>
      <c r="S190" s="220"/>
      <c r="T190" s="221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22" t="s">
        <v>153</v>
      </c>
      <c r="AU190" s="222" t="s">
        <v>79</v>
      </c>
      <c r="AV190" s="12" t="s">
        <v>81</v>
      </c>
      <c r="AW190" s="12" t="s">
        <v>33</v>
      </c>
      <c r="AX190" s="12" t="s">
        <v>71</v>
      </c>
      <c r="AY190" s="222" t="s">
        <v>145</v>
      </c>
    </row>
    <row r="191" s="12" customFormat="1">
      <c r="A191" s="12"/>
      <c r="B191" s="211"/>
      <c r="C191" s="212"/>
      <c r="D191" s="213" t="s">
        <v>153</v>
      </c>
      <c r="E191" s="214" t="s">
        <v>19</v>
      </c>
      <c r="F191" s="215" t="s">
        <v>247</v>
      </c>
      <c r="G191" s="212"/>
      <c r="H191" s="216">
        <v>0.94999999999999996</v>
      </c>
      <c r="I191" s="217"/>
      <c r="J191" s="212"/>
      <c r="K191" s="212"/>
      <c r="L191" s="218"/>
      <c r="M191" s="219"/>
      <c r="N191" s="220"/>
      <c r="O191" s="220"/>
      <c r="P191" s="220"/>
      <c r="Q191" s="220"/>
      <c r="R191" s="220"/>
      <c r="S191" s="220"/>
      <c r="T191" s="221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22" t="s">
        <v>153</v>
      </c>
      <c r="AU191" s="222" t="s">
        <v>79</v>
      </c>
      <c r="AV191" s="12" t="s">
        <v>81</v>
      </c>
      <c r="AW191" s="12" t="s">
        <v>33</v>
      </c>
      <c r="AX191" s="12" t="s">
        <v>71</v>
      </c>
      <c r="AY191" s="222" t="s">
        <v>145</v>
      </c>
    </row>
    <row r="192" s="12" customFormat="1">
      <c r="A192" s="12"/>
      <c r="B192" s="211"/>
      <c r="C192" s="212"/>
      <c r="D192" s="213" t="s">
        <v>153</v>
      </c>
      <c r="E192" s="214" t="s">
        <v>19</v>
      </c>
      <c r="F192" s="215" t="s">
        <v>248</v>
      </c>
      <c r="G192" s="212"/>
      <c r="H192" s="216">
        <v>8.1199999999999992</v>
      </c>
      <c r="I192" s="217"/>
      <c r="J192" s="212"/>
      <c r="K192" s="212"/>
      <c r="L192" s="218"/>
      <c r="M192" s="219"/>
      <c r="N192" s="220"/>
      <c r="O192" s="220"/>
      <c r="P192" s="220"/>
      <c r="Q192" s="220"/>
      <c r="R192" s="220"/>
      <c r="S192" s="220"/>
      <c r="T192" s="221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22" t="s">
        <v>153</v>
      </c>
      <c r="AU192" s="222" t="s">
        <v>79</v>
      </c>
      <c r="AV192" s="12" t="s">
        <v>81</v>
      </c>
      <c r="AW192" s="12" t="s">
        <v>33</v>
      </c>
      <c r="AX192" s="12" t="s">
        <v>71</v>
      </c>
      <c r="AY192" s="222" t="s">
        <v>145</v>
      </c>
    </row>
    <row r="193" s="12" customFormat="1">
      <c r="A193" s="12"/>
      <c r="B193" s="211"/>
      <c r="C193" s="212"/>
      <c r="D193" s="213" t="s">
        <v>153</v>
      </c>
      <c r="E193" s="214" t="s">
        <v>19</v>
      </c>
      <c r="F193" s="215" t="s">
        <v>249</v>
      </c>
      <c r="G193" s="212"/>
      <c r="H193" s="216">
        <v>5.3200000000000003</v>
      </c>
      <c r="I193" s="217"/>
      <c r="J193" s="212"/>
      <c r="K193" s="212"/>
      <c r="L193" s="218"/>
      <c r="M193" s="219"/>
      <c r="N193" s="220"/>
      <c r="O193" s="220"/>
      <c r="P193" s="220"/>
      <c r="Q193" s="220"/>
      <c r="R193" s="220"/>
      <c r="S193" s="220"/>
      <c r="T193" s="221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22" t="s">
        <v>153</v>
      </c>
      <c r="AU193" s="222" t="s">
        <v>79</v>
      </c>
      <c r="AV193" s="12" t="s">
        <v>81</v>
      </c>
      <c r="AW193" s="12" t="s">
        <v>33</v>
      </c>
      <c r="AX193" s="12" t="s">
        <v>71</v>
      </c>
      <c r="AY193" s="222" t="s">
        <v>145</v>
      </c>
    </row>
    <row r="194" s="12" customFormat="1">
      <c r="A194" s="12"/>
      <c r="B194" s="211"/>
      <c r="C194" s="212"/>
      <c r="D194" s="213" t="s">
        <v>153</v>
      </c>
      <c r="E194" s="214" t="s">
        <v>19</v>
      </c>
      <c r="F194" s="215" t="s">
        <v>250</v>
      </c>
      <c r="G194" s="212"/>
      <c r="H194" s="216">
        <v>5.5999999999999996</v>
      </c>
      <c r="I194" s="217"/>
      <c r="J194" s="212"/>
      <c r="K194" s="212"/>
      <c r="L194" s="218"/>
      <c r="M194" s="219"/>
      <c r="N194" s="220"/>
      <c r="O194" s="220"/>
      <c r="P194" s="220"/>
      <c r="Q194" s="220"/>
      <c r="R194" s="220"/>
      <c r="S194" s="220"/>
      <c r="T194" s="221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22" t="s">
        <v>153</v>
      </c>
      <c r="AU194" s="222" t="s">
        <v>79</v>
      </c>
      <c r="AV194" s="12" t="s">
        <v>81</v>
      </c>
      <c r="AW194" s="12" t="s">
        <v>33</v>
      </c>
      <c r="AX194" s="12" t="s">
        <v>71</v>
      </c>
      <c r="AY194" s="222" t="s">
        <v>145</v>
      </c>
    </row>
    <row r="195" s="12" customFormat="1">
      <c r="A195" s="12"/>
      <c r="B195" s="211"/>
      <c r="C195" s="212"/>
      <c r="D195" s="213" t="s">
        <v>153</v>
      </c>
      <c r="E195" s="214" t="s">
        <v>19</v>
      </c>
      <c r="F195" s="215" t="s">
        <v>251</v>
      </c>
      <c r="G195" s="212"/>
      <c r="H195" s="216">
        <v>5.6299999999999999</v>
      </c>
      <c r="I195" s="217"/>
      <c r="J195" s="212"/>
      <c r="K195" s="212"/>
      <c r="L195" s="218"/>
      <c r="M195" s="219"/>
      <c r="N195" s="220"/>
      <c r="O195" s="220"/>
      <c r="P195" s="220"/>
      <c r="Q195" s="220"/>
      <c r="R195" s="220"/>
      <c r="S195" s="220"/>
      <c r="T195" s="221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22" t="s">
        <v>153</v>
      </c>
      <c r="AU195" s="222" t="s">
        <v>79</v>
      </c>
      <c r="AV195" s="12" t="s">
        <v>81</v>
      </c>
      <c r="AW195" s="12" t="s">
        <v>33</v>
      </c>
      <c r="AX195" s="12" t="s">
        <v>71</v>
      </c>
      <c r="AY195" s="222" t="s">
        <v>145</v>
      </c>
    </row>
    <row r="196" s="12" customFormat="1">
      <c r="A196" s="12"/>
      <c r="B196" s="211"/>
      <c r="C196" s="212"/>
      <c r="D196" s="213" t="s">
        <v>153</v>
      </c>
      <c r="E196" s="214" t="s">
        <v>19</v>
      </c>
      <c r="F196" s="215" t="s">
        <v>252</v>
      </c>
      <c r="G196" s="212"/>
      <c r="H196" s="216">
        <v>7.8099999999999996</v>
      </c>
      <c r="I196" s="217"/>
      <c r="J196" s="212"/>
      <c r="K196" s="212"/>
      <c r="L196" s="218"/>
      <c r="M196" s="219"/>
      <c r="N196" s="220"/>
      <c r="O196" s="220"/>
      <c r="P196" s="220"/>
      <c r="Q196" s="220"/>
      <c r="R196" s="220"/>
      <c r="S196" s="220"/>
      <c r="T196" s="22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22" t="s">
        <v>153</v>
      </c>
      <c r="AU196" s="222" t="s">
        <v>79</v>
      </c>
      <c r="AV196" s="12" t="s">
        <v>81</v>
      </c>
      <c r="AW196" s="12" t="s">
        <v>33</v>
      </c>
      <c r="AX196" s="12" t="s">
        <v>71</v>
      </c>
      <c r="AY196" s="222" t="s">
        <v>145</v>
      </c>
    </row>
    <row r="197" s="12" customFormat="1">
      <c r="A197" s="12"/>
      <c r="B197" s="211"/>
      <c r="C197" s="212"/>
      <c r="D197" s="213" t="s">
        <v>153</v>
      </c>
      <c r="E197" s="214" t="s">
        <v>19</v>
      </c>
      <c r="F197" s="215" t="s">
        <v>253</v>
      </c>
      <c r="G197" s="212"/>
      <c r="H197" s="216">
        <v>5.0999999999999996</v>
      </c>
      <c r="I197" s="217"/>
      <c r="J197" s="212"/>
      <c r="K197" s="212"/>
      <c r="L197" s="218"/>
      <c r="M197" s="219"/>
      <c r="N197" s="220"/>
      <c r="O197" s="220"/>
      <c r="P197" s="220"/>
      <c r="Q197" s="220"/>
      <c r="R197" s="220"/>
      <c r="S197" s="220"/>
      <c r="T197" s="221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2" t="s">
        <v>153</v>
      </c>
      <c r="AU197" s="222" t="s">
        <v>79</v>
      </c>
      <c r="AV197" s="12" t="s">
        <v>81</v>
      </c>
      <c r="AW197" s="12" t="s">
        <v>33</v>
      </c>
      <c r="AX197" s="12" t="s">
        <v>71</v>
      </c>
      <c r="AY197" s="222" t="s">
        <v>145</v>
      </c>
    </row>
    <row r="198" s="12" customFormat="1">
      <c r="A198" s="12"/>
      <c r="B198" s="211"/>
      <c r="C198" s="212"/>
      <c r="D198" s="213" t="s">
        <v>153</v>
      </c>
      <c r="E198" s="214" t="s">
        <v>19</v>
      </c>
      <c r="F198" s="215" t="s">
        <v>254</v>
      </c>
      <c r="G198" s="212"/>
      <c r="H198" s="216">
        <v>5.0999999999999996</v>
      </c>
      <c r="I198" s="217"/>
      <c r="J198" s="212"/>
      <c r="K198" s="212"/>
      <c r="L198" s="218"/>
      <c r="M198" s="219"/>
      <c r="N198" s="220"/>
      <c r="O198" s="220"/>
      <c r="P198" s="220"/>
      <c r="Q198" s="220"/>
      <c r="R198" s="220"/>
      <c r="S198" s="220"/>
      <c r="T198" s="22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22" t="s">
        <v>153</v>
      </c>
      <c r="AU198" s="222" t="s">
        <v>79</v>
      </c>
      <c r="AV198" s="12" t="s">
        <v>81</v>
      </c>
      <c r="AW198" s="12" t="s">
        <v>33</v>
      </c>
      <c r="AX198" s="12" t="s">
        <v>71</v>
      </c>
      <c r="AY198" s="222" t="s">
        <v>145</v>
      </c>
    </row>
    <row r="199" s="12" customFormat="1">
      <c r="A199" s="12"/>
      <c r="B199" s="211"/>
      <c r="C199" s="212"/>
      <c r="D199" s="213" t="s">
        <v>153</v>
      </c>
      <c r="E199" s="214" t="s">
        <v>19</v>
      </c>
      <c r="F199" s="215" t="s">
        <v>255</v>
      </c>
      <c r="G199" s="212"/>
      <c r="H199" s="216">
        <v>7.6500000000000004</v>
      </c>
      <c r="I199" s="217"/>
      <c r="J199" s="212"/>
      <c r="K199" s="212"/>
      <c r="L199" s="218"/>
      <c r="M199" s="219"/>
      <c r="N199" s="220"/>
      <c r="O199" s="220"/>
      <c r="P199" s="220"/>
      <c r="Q199" s="220"/>
      <c r="R199" s="220"/>
      <c r="S199" s="220"/>
      <c r="T199" s="221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22" t="s">
        <v>153</v>
      </c>
      <c r="AU199" s="222" t="s">
        <v>79</v>
      </c>
      <c r="AV199" s="12" t="s">
        <v>81</v>
      </c>
      <c r="AW199" s="12" t="s">
        <v>33</v>
      </c>
      <c r="AX199" s="12" t="s">
        <v>71</v>
      </c>
      <c r="AY199" s="222" t="s">
        <v>145</v>
      </c>
    </row>
    <row r="200" s="13" customFormat="1">
      <c r="A200" s="13"/>
      <c r="B200" s="223"/>
      <c r="C200" s="224"/>
      <c r="D200" s="213" t="s">
        <v>153</v>
      </c>
      <c r="E200" s="225" t="s">
        <v>19</v>
      </c>
      <c r="F200" s="226" t="s">
        <v>155</v>
      </c>
      <c r="G200" s="224"/>
      <c r="H200" s="227">
        <v>57.109999999999999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153</v>
      </c>
      <c r="AU200" s="233" t="s">
        <v>79</v>
      </c>
      <c r="AV200" s="13" t="s">
        <v>152</v>
      </c>
      <c r="AW200" s="13" t="s">
        <v>33</v>
      </c>
      <c r="AX200" s="13" t="s">
        <v>79</v>
      </c>
      <c r="AY200" s="233" t="s">
        <v>145</v>
      </c>
    </row>
    <row r="201" s="2" customFormat="1" ht="21.75" customHeight="1">
      <c r="A201" s="38"/>
      <c r="B201" s="39"/>
      <c r="C201" s="197" t="s">
        <v>146</v>
      </c>
      <c r="D201" s="197" t="s">
        <v>148</v>
      </c>
      <c r="E201" s="198" t="s">
        <v>256</v>
      </c>
      <c r="F201" s="199" t="s">
        <v>257</v>
      </c>
      <c r="G201" s="200" t="s">
        <v>206</v>
      </c>
      <c r="H201" s="201">
        <v>12.699999999999999</v>
      </c>
      <c r="I201" s="202"/>
      <c r="J201" s="203">
        <f>ROUND(I201*H201,2)</f>
        <v>0</v>
      </c>
      <c r="K201" s="204"/>
      <c r="L201" s="44"/>
      <c r="M201" s="205" t="s">
        <v>19</v>
      </c>
      <c r="N201" s="206" t="s">
        <v>42</v>
      </c>
      <c r="O201" s="84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9" t="s">
        <v>152</v>
      </c>
      <c r="AT201" s="209" t="s">
        <v>148</v>
      </c>
      <c r="AU201" s="209" t="s">
        <v>79</v>
      </c>
      <c r="AY201" s="17" t="s">
        <v>145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7" t="s">
        <v>79</v>
      </c>
      <c r="BK201" s="210">
        <f>ROUND(I201*H201,2)</f>
        <v>0</v>
      </c>
      <c r="BL201" s="17" t="s">
        <v>152</v>
      </c>
      <c r="BM201" s="209" t="s">
        <v>184</v>
      </c>
    </row>
    <row r="202" s="2" customFormat="1">
      <c r="A202" s="38"/>
      <c r="B202" s="39"/>
      <c r="C202" s="40"/>
      <c r="D202" s="213" t="s">
        <v>161</v>
      </c>
      <c r="E202" s="40"/>
      <c r="F202" s="234" t="s">
        <v>258</v>
      </c>
      <c r="G202" s="40"/>
      <c r="H202" s="40"/>
      <c r="I202" s="235"/>
      <c r="J202" s="40"/>
      <c r="K202" s="40"/>
      <c r="L202" s="44"/>
      <c r="M202" s="236"/>
      <c r="N202" s="237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161</v>
      </c>
      <c r="AU202" s="17" t="s">
        <v>79</v>
      </c>
    </row>
    <row r="203" s="12" customFormat="1">
      <c r="A203" s="12"/>
      <c r="B203" s="211"/>
      <c r="C203" s="212"/>
      <c r="D203" s="213" t="s">
        <v>153</v>
      </c>
      <c r="E203" s="214" t="s">
        <v>19</v>
      </c>
      <c r="F203" s="215" t="s">
        <v>259</v>
      </c>
      <c r="G203" s="212"/>
      <c r="H203" s="216">
        <v>1.95</v>
      </c>
      <c r="I203" s="217"/>
      <c r="J203" s="212"/>
      <c r="K203" s="212"/>
      <c r="L203" s="218"/>
      <c r="M203" s="219"/>
      <c r="N203" s="220"/>
      <c r="O203" s="220"/>
      <c r="P203" s="220"/>
      <c r="Q203" s="220"/>
      <c r="R203" s="220"/>
      <c r="S203" s="220"/>
      <c r="T203" s="221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22" t="s">
        <v>153</v>
      </c>
      <c r="AU203" s="222" t="s">
        <v>79</v>
      </c>
      <c r="AV203" s="12" t="s">
        <v>81</v>
      </c>
      <c r="AW203" s="12" t="s">
        <v>33</v>
      </c>
      <c r="AX203" s="12" t="s">
        <v>71</v>
      </c>
      <c r="AY203" s="222" t="s">
        <v>145</v>
      </c>
    </row>
    <row r="204" s="12" customFormat="1">
      <c r="A204" s="12"/>
      <c r="B204" s="211"/>
      <c r="C204" s="212"/>
      <c r="D204" s="213" t="s">
        <v>153</v>
      </c>
      <c r="E204" s="214" t="s">
        <v>19</v>
      </c>
      <c r="F204" s="215" t="s">
        <v>260</v>
      </c>
      <c r="G204" s="212"/>
      <c r="H204" s="216">
        <v>3.98</v>
      </c>
      <c r="I204" s="217"/>
      <c r="J204" s="212"/>
      <c r="K204" s="212"/>
      <c r="L204" s="218"/>
      <c r="M204" s="219"/>
      <c r="N204" s="220"/>
      <c r="O204" s="220"/>
      <c r="P204" s="220"/>
      <c r="Q204" s="220"/>
      <c r="R204" s="220"/>
      <c r="S204" s="220"/>
      <c r="T204" s="221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22" t="s">
        <v>153</v>
      </c>
      <c r="AU204" s="222" t="s">
        <v>79</v>
      </c>
      <c r="AV204" s="12" t="s">
        <v>81</v>
      </c>
      <c r="AW204" s="12" t="s">
        <v>33</v>
      </c>
      <c r="AX204" s="12" t="s">
        <v>71</v>
      </c>
      <c r="AY204" s="222" t="s">
        <v>145</v>
      </c>
    </row>
    <row r="205" s="12" customFormat="1">
      <c r="A205" s="12"/>
      <c r="B205" s="211"/>
      <c r="C205" s="212"/>
      <c r="D205" s="213" t="s">
        <v>153</v>
      </c>
      <c r="E205" s="214" t="s">
        <v>19</v>
      </c>
      <c r="F205" s="215" t="s">
        <v>261</v>
      </c>
      <c r="G205" s="212"/>
      <c r="H205" s="216">
        <v>3.4100000000000001</v>
      </c>
      <c r="I205" s="217"/>
      <c r="J205" s="212"/>
      <c r="K205" s="212"/>
      <c r="L205" s="218"/>
      <c r="M205" s="219"/>
      <c r="N205" s="220"/>
      <c r="O205" s="220"/>
      <c r="P205" s="220"/>
      <c r="Q205" s="220"/>
      <c r="R205" s="220"/>
      <c r="S205" s="220"/>
      <c r="T205" s="221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22" t="s">
        <v>153</v>
      </c>
      <c r="AU205" s="222" t="s">
        <v>79</v>
      </c>
      <c r="AV205" s="12" t="s">
        <v>81</v>
      </c>
      <c r="AW205" s="12" t="s">
        <v>33</v>
      </c>
      <c r="AX205" s="12" t="s">
        <v>71</v>
      </c>
      <c r="AY205" s="222" t="s">
        <v>145</v>
      </c>
    </row>
    <row r="206" s="12" customFormat="1">
      <c r="A206" s="12"/>
      <c r="B206" s="211"/>
      <c r="C206" s="212"/>
      <c r="D206" s="213" t="s">
        <v>153</v>
      </c>
      <c r="E206" s="214" t="s">
        <v>19</v>
      </c>
      <c r="F206" s="215" t="s">
        <v>262</v>
      </c>
      <c r="G206" s="212"/>
      <c r="H206" s="216">
        <v>3.3599999999999999</v>
      </c>
      <c r="I206" s="217"/>
      <c r="J206" s="212"/>
      <c r="K206" s="212"/>
      <c r="L206" s="218"/>
      <c r="M206" s="219"/>
      <c r="N206" s="220"/>
      <c r="O206" s="220"/>
      <c r="P206" s="220"/>
      <c r="Q206" s="220"/>
      <c r="R206" s="220"/>
      <c r="S206" s="220"/>
      <c r="T206" s="22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22" t="s">
        <v>153</v>
      </c>
      <c r="AU206" s="222" t="s">
        <v>79</v>
      </c>
      <c r="AV206" s="12" t="s">
        <v>81</v>
      </c>
      <c r="AW206" s="12" t="s">
        <v>33</v>
      </c>
      <c r="AX206" s="12" t="s">
        <v>71</v>
      </c>
      <c r="AY206" s="222" t="s">
        <v>145</v>
      </c>
    </row>
    <row r="207" s="13" customFormat="1">
      <c r="A207" s="13"/>
      <c r="B207" s="223"/>
      <c r="C207" s="224"/>
      <c r="D207" s="213" t="s">
        <v>153</v>
      </c>
      <c r="E207" s="225" t="s">
        <v>19</v>
      </c>
      <c r="F207" s="226" t="s">
        <v>155</v>
      </c>
      <c r="G207" s="224"/>
      <c r="H207" s="227">
        <v>12.699999999999999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153</v>
      </c>
      <c r="AU207" s="233" t="s">
        <v>79</v>
      </c>
      <c r="AV207" s="13" t="s">
        <v>152</v>
      </c>
      <c r="AW207" s="13" t="s">
        <v>33</v>
      </c>
      <c r="AX207" s="13" t="s">
        <v>79</v>
      </c>
      <c r="AY207" s="233" t="s">
        <v>145</v>
      </c>
    </row>
    <row r="208" s="2" customFormat="1" ht="21.75" customHeight="1">
      <c r="A208" s="38"/>
      <c r="B208" s="39"/>
      <c r="C208" s="197" t="s">
        <v>200</v>
      </c>
      <c r="D208" s="197" t="s">
        <v>148</v>
      </c>
      <c r="E208" s="198" t="s">
        <v>263</v>
      </c>
      <c r="F208" s="199" t="s">
        <v>257</v>
      </c>
      <c r="G208" s="200" t="s">
        <v>206</v>
      </c>
      <c r="H208" s="201">
        <v>24.559999999999999</v>
      </c>
      <c r="I208" s="202"/>
      <c r="J208" s="203">
        <f>ROUND(I208*H208,2)</f>
        <v>0</v>
      </c>
      <c r="K208" s="204"/>
      <c r="L208" s="44"/>
      <c r="M208" s="205" t="s">
        <v>19</v>
      </c>
      <c r="N208" s="206" t="s">
        <v>42</v>
      </c>
      <c r="O208" s="84"/>
      <c r="P208" s="207">
        <f>O208*H208</f>
        <v>0</v>
      </c>
      <c r="Q208" s="207">
        <v>0</v>
      </c>
      <c r="R208" s="207">
        <f>Q208*H208</f>
        <v>0</v>
      </c>
      <c r="S208" s="207">
        <v>0</v>
      </c>
      <c r="T208" s="20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9" t="s">
        <v>152</v>
      </c>
      <c r="AT208" s="209" t="s">
        <v>148</v>
      </c>
      <c r="AU208" s="209" t="s">
        <v>79</v>
      </c>
      <c r="AY208" s="17" t="s">
        <v>145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7" t="s">
        <v>79</v>
      </c>
      <c r="BK208" s="210">
        <f>ROUND(I208*H208,2)</f>
        <v>0</v>
      </c>
      <c r="BL208" s="17" t="s">
        <v>152</v>
      </c>
      <c r="BM208" s="209" t="s">
        <v>264</v>
      </c>
    </row>
    <row r="209" s="2" customFormat="1">
      <c r="A209" s="38"/>
      <c r="B209" s="39"/>
      <c r="C209" s="40"/>
      <c r="D209" s="213" t="s">
        <v>161</v>
      </c>
      <c r="E209" s="40"/>
      <c r="F209" s="234" t="s">
        <v>265</v>
      </c>
      <c r="G209" s="40"/>
      <c r="H209" s="40"/>
      <c r="I209" s="235"/>
      <c r="J209" s="40"/>
      <c r="K209" s="40"/>
      <c r="L209" s="44"/>
      <c r="M209" s="236"/>
      <c r="N209" s="237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161</v>
      </c>
      <c r="AU209" s="17" t="s">
        <v>79</v>
      </c>
    </row>
    <row r="210" s="12" customFormat="1">
      <c r="A210" s="12"/>
      <c r="B210" s="211"/>
      <c r="C210" s="212"/>
      <c r="D210" s="213" t="s">
        <v>153</v>
      </c>
      <c r="E210" s="214" t="s">
        <v>19</v>
      </c>
      <c r="F210" s="215" t="s">
        <v>266</v>
      </c>
      <c r="G210" s="212"/>
      <c r="H210" s="216">
        <v>3.2000000000000002</v>
      </c>
      <c r="I210" s="217"/>
      <c r="J210" s="212"/>
      <c r="K210" s="212"/>
      <c r="L210" s="218"/>
      <c r="M210" s="219"/>
      <c r="N210" s="220"/>
      <c r="O210" s="220"/>
      <c r="P210" s="220"/>
      <c r="Q210" s="220"/>
      <c r="R210" s="220"/>
      <c r="S210" s="220"/>
      <c r="T210" s="221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22" t="s">
        <v>153</v>
      </c>
      <c r="AU210" s="222" t="s">
        <v>79</v>
      </c>
      <c r="AV210" s="12" t="s">
        <v>81</v>
      </c>
      <c r="AW210" s="12" t="s">
        <v>33</v>
      </c>
      <c r="AX210" s="12" t="s">
        <v>71</v>
      </c>
      <c r="AY210" s="222" t="s">
        <v>145</v>
      </c>
    </row>
    <row r="211" s="12" customFormat="1">
      <c r="A211" s="12"/>
      <c r="B211" s="211"/>
      <c r="C211" s="212"/>
      <c r="D211" s="213" t="s">
        <v>153</v>
      </c>
      <c r="E211" s="214" t="s">
        <v>19</v>
      </c>
      <c r="F211" s="215" t="s">
        <v>267</v>
      </c>
      <c r="G211" s="212"/>
      <c r="H211" s="216">
        <v>18</v>
      </c>
      <c r="I211" s="217"/>
      <c r="J211" s="212"/>
      <c r="K211" s="212"/>
      <c r="L211" s="218"/>
      <c r="M211" s="219"/>
      <c r="N211" s="220"/>
      <c r="O211" s="220"/>
      <c r="P211" s="220"/>
      <c r="Q211" s="220"/>
      <c r="R211" s="220"/>
      <c r="S211" s="220"/>
      <c r="T211" s="221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22" t="s">
        <v>153</v>
      </c>
      <c r="AU211" s="222" t="s">
        <v>79</v>
      </c>
      <c r="AV211" s="12" t="s">
        <v>81</v>
      </c>
      <c r="AW211" s="12" t="s">
        <v>33</v>
      </c>
      <c r="AX211" s="12" t="s">
        <v>71</v>
      </c>
      <c r="AY211" s="222" t="s">
        <v>145</v>
      </c>
    </row>
    <row r="212" s="12" customFormat="1">
      <c r="A212" s="12"/>
      <c r="B212" s="211"/>
      <c r="C212" s="212"/>
      <c r="D212" s="213" t="s">
        <v>153</v>
      </c>
      <c r="E212" s="214" t="s">
        <v>19</v>
      </c>
      <c r="F212" s="215" t="s">
        <v>268</v>
      </c>
      <c r="G212" s="212"/>
      <c r="H212" s="216">
        <v>3.3599999999999999</v>
      </c>
      <c r="I212" s="217"/>
      <c r="J212" s="212"/>
      <c r="K212" s="212"/>
      <c r="L212" s="218"/>
      <c r="M212" s="219"/>
      <c r="N212" s="220"/>
      <c r="O212" s="220"/>
      <c r="P212" s="220"/>
      <c r="Q212" s="220"/>
      <c r="R212" s="220"/>
      <c r="S212" s="220"/>
      <c r="T212" s="221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22" t="s">
        <v>153</v>
      </c>
      <c r="AU212" s="222" t="s">
        <v>79</v>
      </c>
      <c r="AV212" s="12" t="s">
        <v>81</v>
      </c>
      <c r="AW212" s="12" t="s">
        <v>33</v>
      </c>
      <c r="AX212" s="12" t="s">
        <v>71</v>
      </c>
      <c r="AY212" s="222" t="s">
        <v>145</v>
      </c>
    </row>
    <row r="213" s="13" customFormat="1">
      <c r="A213" s="13"/>
      <c r="B213" s="223"/>
      <c r="C213" s="224"/>
      <c r="D213" s="213" t="s">
        <v>153</v>
      </c>
      <c r="E213" s="225" t="s">
        <v>19</v>
      </c>
      <c r="F213" s="226" t="s">
        <v>155</v>
      </c>
      <c r="G213" s="224"/>
      <c r="H213" s="227">
        <v>24.559999999999999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153</v>
      </c>
      <c r="AU213" s="233" t="s">
        <v>79</v>
      </c>
      <c r="AV213" s="13" t="s">
        <v>152</v>
      </c>
      <c r="AW213" s="13" t="s">
        <v>33</v>
      </c>
      <c r="AX213" s="13" t="s">
        <v>79</v>
      </c>
      <c r="AY213" s="233" t="s">
        <v>145</v>
      </c>
    </row>
    <row r="214" s="2" customFormat="1" ht="21.75" customHeight="1">
      <c r="A214" s="38"/>
      <c r="B214" s="39"/>
      <c r="C214" s="197" t="s">
        <v>269</v>
      </c>
      <c r="D214" s="197" t="s">
        <v>148</v>
      </c>
      <c r="E214" s="198" t="s">
        <v>270</v>
      </c>
      <c r="F214" s="199" t="s">
        <v>271</v>
      </c>
      <c r="G214" s="200" t="s">
        <v>206</v>
      </c>
      <c r="H214" s="201">
        <v>3</v>
      </c>
      <c r="I214" s="202"/>
      <c r="J214" s="203">
        <f>ROUND(I214*H214,2)</f>
        <v>0</v>
      </c>
      <c r="K214" s="204"/>
      <c r="L214" s="44"/>
      <c r="M214" s="205" t="s">
        <v>19</v>
      </c>
      <c r="N214" s="206" t="s">
        <v>42</v>
      </c>
      <c r="O214" s="84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9" t="s">
        <v>152</v>
      </c>
      <c r="AT214" s="209" t="s">
        <v>148</v>
      </c>
      <c r="AU214" s="209" t="s">
        <v>79</v>
      </c>
      <c r="AY214" s="17" t="s">
        <v>145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7" t="s">
        <v>79</v>
      </c>
      <c r="BK214" s="210">
        <f>ROUND(I214*H214,2)</f>
        <v>0</v>
      </c>
      <c r="BL214" s="17" t="s">
        <v>152</v>
      </c>
      <c r="BM214" s="209" t="s">
        <v>272</v>
      </c>
    </row>
    <row r="215" s="2" customFormat="1">
      <c r="A215" s="38"/>
      <c r="B215" s="39"/>
      <c r="C215" s="40"/>
      <c r="D215" s="213" t="s">
        <v>161</v>
      </c>
      <c r="E215" s="40"/>
      <c r="F215" s="234" t="s">
        <v>265</v>
      </c>
      <c r="G215" s="40"/>
      <c r="H215" s="40"/>
      <c r="I215" s="235"/>
      <c r="J215" s="40"/>
      <c r="K215" s="40"/>
      <c r="L215" s="44"/>
      <c r="M215" s="236"/>
      <c r="N215" s="237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161</v>
      </c>
      <c r="AU215" s="17" t="s">
        <v>79</v>
      </c>
    </row>
    <row r="216" s="12" customFormat="1">
      <c r="A216" s="12"/>
      <c r="B216" s="211"/>
      <c r="C216" s="212"/>
      <c r="D216" s="213" t="s">
        <v>153</v>
      </c>
      <c r="E216" s="214" t="s">
        <v>19</v>
      </c>
      <c r="F216" s="215" t="s">
        <v>163</v>
      </c>
      <c r="G216" s="212"/>
      <c r="H216" s="216">
        <v>3</v>
      </c>
      <c r="I216" s="217"/>
      <c r="J216" s="212"/>
      <c r="K216" s="212"/>
      <c r="L216" s="218"/>
      <c r="M216" s="219"/>
      <c r="N216" s="220"/>
      <c r="O216" s="220"/>
      <c r="P216" s="220"/>
      <c r="Q216" s="220"/>
      <c r="R216" s="220"/>
      <c r="S216" s="220"/>
      <c r="T216" s="221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22" t="s">
        <v>153</v>
      </c>
      <c r="AU216" s="222" t="s">
        <v>79</v>
      </c>
      <c r="AV216" s="12" t="s">
        <v>81</v>
      </c>
      <c r="AW216" s="12" t="s">
        <v>33</v>
      </c>
      <c r="AX216" s="12" t="s">
        <v>71</v>
      </c>
      <c r="AY216" s="222" t="s">
        <v>145</v>
      </c>
    </row>
    <row r="217" s="13" customFormat="1">
      <c r="A217" s="13"/>
      <c r="B217" s="223"/>
      <c r="C217" s="224"/>
      <c r="D217" s="213" t="s">
        <v>153</v>
      </c>
      <c r="E217" s="225" t="s">
        <v>19</v>
      </c>
      <c r="F217" s="226" t="s">
        <v>155</v>
      </c>
      <c r="G217" s="224"/>
      <c r="H217" s="227">
        <v>3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153</v>
      </c>
      <c r="AU217" s="233" t="s">
        <v>79</v>
      </c>
      <c r="AV217" s="13" t="s">
        <v>152</v>
      </c>
      <c r="AW217" s="13" t="s">
        <v>33</v>
      </c>
      <c r="AX217" s="13" t="s">
        <v>79</v>
      </c>
      <c r="AY217" s="233" t="s">
        <v>145</v>
      </c>
    </row>
    <row r="218" s="2" customFormat="1" ht="21.75" customHeight="1">
      <c r="A218" s="38"/>
      <c r="B218" s="39"/>
      <c r="C218" s="197" t="s">
        <v>207</v>
      </c>
      <c r="D218" s="197" t="s">
        <v>148</v>
      </c>
      <c r="E218" s="198" t="s">
        <v>273</v>
      </c>
      <c r="F218" s="199" t="s">
        <v>274</v>
      </c>
      <c r="G218" s="200" t="s">
        <v>160</v>
      </c>
      <c r="H218" s="201">
        <v>7</v>
      </c>
      <c r="I218" s="202"/>
      <c r="J218" s="203">
        <f>ROUND(I218*H218,2)</f>
        <v>0</v>
      </c>
      <c r="K218" s="204"/>
      <c r="L218" s="44"/>
      <c r="M218" s="205" t="s">
        <v>19</v>
      </c>
      <c r="N218" s="206" t="s">
        <v>42</v>
      </c>
      <c r="O218" s="84"/>
      <c r="P218" s="207">
        <f>O218*H218</f>
        <v>0</v>
      </c>
      <c r="Q218" s="207">
        <v>0</v>
      </c>
      <c r="R218" s="207">
        <f>Q218*H218</f>
        <v>0</v>
      </c>
      <c r="S218" s="207">
        <v>0</v>
      </c>
      <c r="T218" s="20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9" t="s">
        <v>152</v>
      </c>
      <c r="AT218" s="209" t="s">
        <v>148</v>
      </c>
      <c r="AU218" s="209" t="s">
        <v>79</v>
      </c>
      <c r="AY218" s="17" t="s">
        <v>145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7" t="s">
        <v>79</v>
      </c>
      <c r="BK218" s="210">
        <f>ROUND(I218*H218,2)</f>
        <v>0</v>
      </c>
      <c r="BL218" s="17" t="s">
        <v>152</v>
      </c>
      <c r="BM218" s="209" t="s">
        <v>275</v>
      </c>
    </row>
    <row r="219" s="11" customFormat="1" ht="25.92" customHeight="1">
      <c r="A219" s="11"/>
      <c r="B219" s="183"/>
      <c r="C219" s="184"/>
      <c r="D219" s="185" t="s">
        <v>70</v>
      </c>
      <c r="E219" s="186" t="s">
        <v>276</v>
      </c>
      <c r="F219" s="186" t="s">
        <v>277</v>
      </c>
      <c r="G219" s="184"/>
      <c r="H219" s="184"/>
      <c r="I219" s="187"/>
      <c r="J219" s="188">
        <f>BK219</f>
        <v>0</v>
      </c>
      <c r="K219" s="184"/>
      <c r="L219" s="189"/>
      <c r="M219" s="190"/>
      <c r="N219" s="191"/>
      <c r="O219" s="191"/>
      <c r="P219" s="192">
        <f>SUM(P220:P295)</f>
        <v>0</v>
      </c>
      <c r="Q219" s="191"/>
      <c r="R219" s="192">
        <f>SUM(R220:R295)</f>
        <v>0</v>
      </c>
      <c r="S219" s="191"/>
      <c r="T219" s="193">
        <f>SUM(T220:T295)</f>
        <v>0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194" t="s">
        <v>79</v>
      </c>
      <c r="AT219" s="195" t="s">
        <v>70</v>
      </c>
      <c r="AU219" s="195" t="s">
        <v>71</v>
      </c>
      <c r="AY219" s="194" t="s">
        <v>145</v>
      </c>
      <c r="BK219" s="196">
        <f>SUM(BK220:BK295)</f>
        <v>0</v>
      </c>
    </row>
    <row r="220" s="2" customFormat="1" ht="16.5" customHeight="1">
      <c r="A220" s="38"/>
      <c r="B220" s="39"/>
      <c r="C220" s="197" t="s">
        <v>7</v>
      </c>
      <c r="D220" s="197" t="s">
        <v>148</v>
      </c>
      <c r="E220" s="198" t="s">
        <v>278</v>
      </c>
      <c r="F220" s="199" t="s">
        <v>279</v>
      </c>
      <c r="G220" s="200" t="s">
        <v>188</v>
      </c>
      <c r="H220" s="201">
        <v>39.759999999999998</v>
      </c>
      <c r="I220" s="202"/>
      <c r="J220" s="203">
        <f>ROUND(I220*H220,2)</f>
        <v>0</v>
      </c>
      <c r="K220" s="204"/>
      <c r="L220" s="44"/>
      <c r="M220" s="205" t="s">
        <v>19</v>
      </c>
      <c r="N220" s="206" t="s">
        <v>42</v>
      </c>
      <c r="O220" s="84"/>
      <c r="P220" s="207">
        <f>O220*H220</f>
        <v>0</v>
      </c>
      <c r="Q220" s="207">
        <v>0</v>
      </c>
      <c r="R220" s="207">
        <f>Q220*H220</f>
        <v>0</v>
      </c>
      <c r="S220" s="207">
        <v>0</v>
      </c>
      <c r="T220" s="20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9" t="s">
        <v>152</v>
      </c>
      <c r="AT220" s="209" t="s">
        <v>148</v>
      </c>
      <c r="AU220" s="209" t="s">
        <v>79</v>
      </c>
      <c r="AY220" s="17" t="s">
        <v>145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7" t="s">
        <v>79</v>
      </c>
      <c r="BK220" s="210">
        <f>ROUND(I220*H220,2)</f>
        <v>0</v>
      </c>
      <c r="BL220" s="17" t="s">
        <v>152</v>
      </c>
      <c r="BM220" s="209" t="s">
        <v>280</v>
      </c>
    </row>
    <row r="221" s="12" customFormat="1">
      <c r="A221" s="12"/>
      <c r="B221" s="211"/>
      <c r="C221" s="212"/>
      <c r="D221" s="213" t="s">
        <v>153</v>
      </c>
      <c r="E221" s="214" t="s">
        <v>19</v>
      </c>
      <c r="F221" s="215" t="s">
        <v>281</v>
      </c>
      <c r="G221" s="212"/>
      <c r="H221" s="216">
        <v>7.9000000000000004</v>
      </c>
      <c r="I221" s="217"/>
      <c r="J221" s="212"/>
      <c r="K221" s="212"/>
      <c r="L221" s="218"/>
      <c r="M221" s="219"/>
      <c r="N221" s="220"/>
      <c r="O221" s="220"/>
      <c r="P221" s="220"/>
      <c r="Q221" s="220"/>
      <c r="R221" s="220"/>
      <c r="S221" s="220"/>
      <c r="T221" s="221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22" t="s">
        <v>153</v>
      </c>
      <c r="AU221" s="222" t="s">
        <v>79</v>
      </c>
      <c r="AV221" s="12" t="s">
        <v>81</v>
      </c>
      <c r="AW221" s="12" t="s">
        <v>33</v>
      </c>
      <c r="AX221" s="12" t="s">
        <v>71</v>
      </c>
      <c r="AY221" s="222" t="s">
        <v>145</v>
      </c>
    </row>
    <row r="222" s="12" customFormat="1">
      <c r="A222" s="12"/>
      <c r="B222" s="211"/>
      <c r="C222" s="212"/>
      <c r="D222" s="213" t="s">
        <v>153</v>
      </c>
      <c r="E222" s="214" t="s">
        <v>19</v>
      </c>
      <c r="F222" s="215" t="s">
        <v>282</v>
      </c>
      <c r="G222" s="212"/>
      <c r="H222" s="216">
        <v>2.2599999999999998</v>
      </c>
      <c r="I222" s="217"/>
      <c r="J222" s="212"/>
      <c r="K222" s="212"/>
      <c r="L222" s="218"/>
      <c r="M222" s="219"/>
      <c r="N222" s="220"/>
      <c r="O222" s="220"/>
      <c r="P222" s="220"/>
      <c r="Q222" s="220"/>
      <c r="R222" s="220"/>
      <c r="S222" s="220"/>
      <c r="T222" s="221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22" t="s">
        <v>153</v>
      </c>
      <c r="AU222" s="222" t="s">
        <v>79</v>
      </c>
      <c r="AV222" s="12" t="s">
        <v>81</v>
      </c>
      <c r="AW222" s="12" t="s">
        <v>33</v>
      </c>
      <c r="AX222" s="12" t="s">
        <v>71</v>
      </c>
      <c r="AY222" s="222" t="s">
        <v>145</v>
      </c>
    </row>
    <row r="223" s="12" customFormat="1">
      <c r="A223" s="12"/>
      <c r="B223" s="211"/>
      <c r="C223" s="212"/>
      <c r="D223" s="213" t="s">
        <v>153</v>
      </c>
      <c r="E223" s="214" t="s">
        <v>19</v>
      </c>
      <c r="F223" s="215" t="s">
        <v>283</v>
      </c>
      <c r="G223" s="212"/>
      <c r="H223" s="216">
        <v>11.6</v>
      </c>
      <c r="I223" s="217"/>
      <c r="J223" s="212"/>
      <c r="K223" s="212"/>
      <c r="L223" s="218"/>
      <c r="M223" s="219"/>
      <c r="N223" s="220"/>
      <c r="O223" s="220"/>
      <c r="P223" s="220"/>
      <c r="Q223" s="220"/>
      <c r="R223" s="220"/>
      <c r="S223" s="220"/>
      <c r="T223" s="221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22" t="s">
        <v>153</v>
      </c>
      <c r="AU223" s="222" t="s">
        <v>79</v>
      </c>
      <c r="AV223" s="12" t="s">
        <v>81</v>
      </c>
      <c r="AW223" s="12" t="s">
        <v>33</v>
      </c>
      <c r="AX223" s="12" t="s">
        <v>71</v>
      </c>
      <c r="AY223" s="222" t="s">
        <v>145</v>
      </c>
    </row>
    <row r="224" s="12" customFormat="1">
      <c r="A224" s="12"/>
      <c r="B224" s="211"/>
      <c r="C224" s="212"/>
      <c r="D224" s="213" t="s">
        <v>153</v>
      </c>
      <c r="E224" s="214" t="s">
        <v>19</v>
      </c>
      <c r="F224" s="215" t="s">
        <v>253</v>
      </c>
      <c r="G224" s="212"/>
      <c r="H224" s="216">
        <v>5.0999999999999996</v>
      </c>
      <c r="I224" s="217"/>
      <c r="J224" s="212"/>
      <c r="K224" s="212"/>
      <c r="L224" s="218"/>
      <c r="M224" s="219"/>
      <c r="N224" s="220"/>
      <c r="O224" s="220"/>
      <c r="P224" s="220"/>
      <c r="Q224" s="220"/>
      <c r="R224" s="220"/>
      <c r="S224" s="220"/>
      <c r="T224" s="221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22" t="s">
        <v>153</v>
      </c>
      <c r="AU224" s="222" t="s">
        <v>79</v>
      </c>
      <c r="AV224" s="12" t="s">
        <v>81</v>
      </c>
      <c r="AW224" s="12" t="s">
        <v>33</v>
      </c>
      <c r="AX224" s="12" t="s">
        <v>71</v>
      </c>
      <c r="AY224" s="222" t="s">
        <v>145</v>
      </c>
    </row>
    <row r="225" s="12" customFormat="1">
      <c r="A225" s="12"/>
      <c r="B225" s="211"/>
      <c r="C225" s="212"/>
      <c r="D225" s="213" t="s">
        <v>153</v>
      </c>
      <c r="E225" s="214" t="s">
        <v>19</v>
      </c>
      <c r="F225" s="215" t="s">
        <v>284</v>
      </c>
      <c r="G225" s="212"/>
      <c r="H225" s="216">
        <v>12.9</v>
      </c>
      <c r="I225" s="217"/>
      <c r="J225" s="212"/>
      <c r="K225" s="212"/>
      <c r="L225" s="218"/>
      <c r="M225" s="219"/>
      <c r="N225" s="220"/>
      <c r="O225" s="220"/>
      <c r="P225" s="220"/>
      <c r="Q225" s="220"/>
      <c r="R225" s="220"/>
      <c r="S225" s="220"/>
      <c r="T225" s="221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22" t="s">
        <v>153</v>
      </c>
      <c r="AU225" s="222" t="s">
        <v>79</v>
      </c>
      <c r="AV225" s="12" t="s">
        <v>81</v>
      </c>
      <c r="AW225" s="12" t="s">
        <v>33</v>
      </c>
      <c r="AX225" s="12" t="s">
        <v>71</v>
      </c>
      <c r="AY225" s="222" t="s">
        <v>145</v>
      </c>
    </row>
    <row r="226" s="13" customFormat="1">
      <c r="A226" s="13"/>
      <c r="B226" s="223"/>
      <c r="C226" s="224"/>
      <c r="D226" s="213" t="s">
        <v>153</v>
      </c>
      <c r="E226" s="225" t="s">
        <v>19</v>
      </c>
      <c r="F226" s="226" t="s">
        <v>155</v>
      </c>
      <c r="G226" s="224"/>
      <c r="H226" s="227">
        <v>39.759999999999998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153</v>
      </c>
      <c r="AU226" s="233" t="s">
        <v>79</v>
      </c>
      <c r="AV226" s="13" t="s">
        <v>152</v>
      </c>
      <c r="AW226" s="13" t="s">
        <v>33</v>
      </c>
      <c r="AX226" s="13" t="s">
        <v>79</v>
      </c>
      <c r="AY226" s="233" t="s">
        <v>145</v>
      </c>
    </row>
    <row r="227" s="2" customFormat="1" ht="16.5" customHeight="1">
      <c r="A227" s="38"/>
      <c r="B227" s="39"/>
      <c r="C227" s="197" t="s">
        <v>212</v>
      </c>
      <c r="D227" s="197" t="s">
        <v>148</v>
      </c>
      <c r="E227" s="198" t="s">
        <v>285</v>
      </c>
      <c r="F227" s="199" t="s">
        <v>286</v>
      </c>
      <c r="G227" s="200" t="s">
        <v>188</v>
      </c>
      <c r="H227" s="201">
        <v>709.10400000000004</v>
      </c>
      <c r="I227" s="202"/>
      <c r="J227" s="203">
        <f>ROUND(I227*H227,2)</f>
        <v>0</v>
      </c>
      <c r="K227" s="204"/>
      <c r="L227" s="44"/>
      <c r="M227" s="205" t="s">
        <v>19</v>
      </c>
      <c r="N227" s="206" t="s">
        <v>42</v>
      </c>
      <c r="O227" s="84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9" t="s">
        <v>152</v>
      </c>
      <c r="AT227" s="209" t="s">
        <v>148</v>
      </c>
      <c r="AU227" s="209" t="s">
        <v>79</v>
      </c>
      <c r="AY227" s="17" t="s">
        <v>145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7" t="s">
        <v>79</v>
      </c>
      <c r="BK227" s="210">
        <f>ROUND(I227*H227,2)</f>
        <v>0</v>
      </c>
      <c r="BL227" s="17" t="s">
        <v>152</v>
      </c>
      <c r="BM227" s="209" t="s">
        <v>287</v>
      </c>
    </row>
    <row r="228" s="12" customFormat="1">
      <c r="A228" s="12"/>
      <c r="B228" s="211"/>
      <c r="C228" s="212"/>
      <c r="D228" s="213" t="s">
        <v>153</v>
      </c>
      <c r="E228" s="214" t="s">
        <v>19</v>
      </c>
      <c r="F228" s="215" t="s">
        <v>288</v>
      </c>
      <c r="G228" s="212"/>
      <c r="H228" s="216">
        <v>102.077</v>
      </c>
      <c r="I228" s="217"/>
      <c r="J228" s="212"/>
      <c r="K228" s="212"/>
      <c r="L228" s="218"/>
      <c r="M228" s="219"/>
      <c r="N228" s="220"/>
      <c r="O228" s="220"/>
      <c r="P228" s="220"/>
      <c r="Q228" s="220"/>
      <c r="R228" s="220"/>
      <c r="S228" s="220"/>
      <c r="T228" s="221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22" t="s">
        <v>153</v>
      </c>
      <c r="AU228" s="222" t="s">
        <v>79</v>
      </c>
      <c r="AV228" s="12" t="s">
        <v>81</v>
      </c>
      <c r="AW228" s="12" t="s">
        <v>33</v>
      </c>
      <c r="AX228" s="12" t="s">
        <v>71</v>
      </c>
      <c r="AY228" s="222" t="s">
        <v>145</v>
      </c>
    </row>
    <row r="229" s="12" customFormat="1">
      <c r="A229" s="12"/>
      <c r="B229" s="211"/>
      <c r="C229" s="212"/>
      <c r="D229" s="213" t="s">
        <v>153</v>
      </c>
      <c r="E229" s="214" t="s">
        <v>19</v>
      </c>
      <c r="F229" s="215" t="s">
        <v>289</v>
      </c>
      <c r="G229" s="212"/>
      <c r="H229" s="216">
        <v>607.02700000000004</v>
      </c>
      <c r="I229" s="217"/>
      <c r="J229" s="212"/>
      <c r="K229" s="212"/>
      <c r="L229" s="218"/>
      <c r="M229" s="219"/>
      <c r="N229" s="220"/>
      <c r="O229" s="220"/>
      <c r="P229" s="220"/>
      <c r="Q229" s="220"/>
      <c r="R229" s="220"/>
      <c r="S229" s="220"/>
      <c r="T229" s="221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22" t="s">
        <v>153</v>
      </c>
      <c r="AU229" s="222" t="s">
        <v>79</v>
      </c>
      <c r="AV229" s="12" t="s">
        <v>81</v>
      </c>
      <c r="AW229" s="12" t="s">
        <v>33</v>
      </c>
      <c r="AX229" s="12" t="s">
        <v>71</v>
      </c>
      <c r="AY229" s="222" t="s">
        <v>145</v>
      </c>
    </row>
    <row r="230" s="13" customFormat="1">
      <c r="A230" s="13"/>
      <c r="B230" s="223"/>
      <c r="C230" s="224"/>
      <c r="D230" s="213" t="s">
        <v>153</v>
      </c>
      <c r="E230" s="225" t="s">
        <v>19</v>
      </c>
      <c r="F230" s="226" t="s">
        <v>155</v>
      </c>
      <c r="G230" s="224"/>
      <c r="H230" s="227">
        <v>709.10400000000004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153</v>
      </c>
      <c r="AU230" s="233" t="s">
        <v>79</v>
      </c>
      <c r="AV230" s="13" t="s">
        <v>152</v>
      </c>
      <c r="AW230" s="13" t="s">
        <v>33</v>
      </c>
      <c r="AX230" s="13" t="s">
        <v>79</v>
      </c>
      <c r="AY230" s="233" t="s">
        <v>145</v>
      </c>
    </row>
    <row r="231" s="2" customFormat="1" ht="21.75" customHeight="1">
      <c r="A231" s="38"/>
      <c r="B231" s="39"/>
      <c r="C231" s="197" t="s">
        <v>290</v>
      </c>
      <c r="D231" s="197" t="s">
        <v>148</v>
      </c>
      <c r="E231" s="198" t="s">
        <v>291</v>
      </c>
      <c r="F231" s="199" t="s">
        <v>292</v>
      </c>
      <c r="G231" s="200" t="s">
        <v>206</v>
      </c>
      <c r="H231" s="201">
        <v>6.54</v>
      </c>
      <c r="I231" s="202"/>
      <c r="J231" s="203">
        <f>ROUND(I231*H231,2)</f>
        <v>0</v>
      </c>
      <c r="K231" s="204"/>
      <c r="L231" s="44"/>
      <c r="M231" s="205" t="s">
        <v>19</v>
      </c>
      <c r="N231" s="206" t="s">
        <v>42</v>
      </c>
      <c r="O231" s="84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9" t="s">
        <v>152</v>
      </c>
      <c r="AT231" s="209" t="s">
        <v>148</v>
      </c>
      <c r="AU231" s="209" t="s">
        <v>79</v>
      </c>
      <c r="AY231" s="17" t="s">
        <v>145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7" t="s">
        <v>79</v>
      </c>
      <c r="BK231" s="210">
        <f>ROUND(I231*H231,2)</f>
        <v>0</v>
      </c>
      <c r="BL231" s="17" t="s">
        <v>152</v>
      </c>
      <c r="BM231" s="209" t="s">
        <v>293</v>
      </c>
    </row>
    <row r="232" s="12" customFormat="1">
      <c r="A232" s="12"/>
      <c r="B232" s="211"/>
      <c r="C232" s="212"/>
      <c r="D232" s="213" t="s">
        <v>153</v>
      </c>
      <c r="E232" s="214" t="s">
        <v>19</v>
      </c>
      <c r="F232" s="215" t="s">
        <v>294</v>
      </c>
      <c r="G232" s="212"/>
      <c r="H232" s="216">
        <v>6.54</v>
      </c>
      <c r="I232" s="217"/>
      <c r="J232" s="212"/>
      <c r="K232" s="212"/>
      <c r="L232" s="218"/>
      <c r="M232" s="219"/>
      <c r="N232" s="220"/>
      <c r="O232" s="220"/>
      <c r="P232" s="220"/>
      <c r="Q232" s="220"/>
      <c r="R232" s="220"/>
      <c r="S232" s="220"/>
      <c r="T232" s="221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22" t="s">
        <v>153</v>
      </c>
      <c r="AU232" s="222" t="s">
        <v>79</v>
      </c>
      <c r="AV232" s="12" t="s">
        <v>81</v>
      </c>
      <c r="AW232" s="12" t="s">
        <v>33</v>
      </c>
      <c r="AX232" s="12" t="s">
        <v>71</v>
      </c>
      <c r="AY232" s="222" t="s">
        <v>145</v>
      </c>
    </row>
    <row r="233" s="13" customFormat="1">
      <c r="A233" s="13"/>
      <c r="B233" s="223"/>
      <c r="C233" s="224"/>
      <c r="D233" s="213" t="s">
        <v>153</v>
      </c>
      <c r="E233" s="225" t="s">
        <v>19</v>
      </c>
      <c r="F233" s="226" t="s">
        <v>155</v>
      </c>
      <c r="G233" s="224"/>
      <c r="H233" s="227">
        <v>6.54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153</v>
      </c>
      <c r="AU233" s="233" t="s">
        <v>79</v>
      </c>
      <c r="AV233" s="13" t="s">
        <v>152</v>
      </c>
      <c r="AW233" s="13" t="s">
        <v>33</v>
      </c>
      <c r="AX233" s="13" t="s">
        <v>79</v>
      </c>
      <c r="AY233" s="233" t="s">
        <v>145</v>
      </c>
    </row>
    <row r="234" s="2" customFormat="1" ht="21.75" customHeight="1">
      <c r="A234" s="38"/>
      <c r="B234" s="39"/>
      <c r="C234" s="197" t="s">
        <v>216</v>
      </c>
      <c r="D234" s="197" t="s">
        <v>148</v>
      </c>
      <c r="E234" s="198" t="s">
        <v>295</v>
      </c>
      <c r="F234" s="199" t="s">
        <v>296</v>
      </c>
      <c r="G234" s="200" t="s">
        <v>188</v>
      </c>
      <c r="H234" s="201">
        <v>75.260000000000005</v>
      </c>
      <c r="I234" s="202"/>
      <c r="J234" s="203">
        <f>ROUND(I234*H234,2)</f>
        <v>0</v>
      </c>
      <c r="K234" s="204"/>
      <c r="L234" s="44"/>
      <c r="M234" s="205" t="s">
        <v>19</v>
      </c>
      <c r="N234" s="206" t="s">
        <v>42</v>
      </c>
      <c r="O234" s="84"/>
      <c r="P234" s="207">
        <f>O234*H234</f>
        <v>0</v>
      </c>
      <c r="Q234" s="207">
        <v>0</v>
      </c>
      <c r="R234" s="207">
        <f>Q234*H234</f>
        <v>0</v>
      </c>
      <c r="S234" s="207">
        <v>0</v>
      </c>
      <c r="T234" s="20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9" t="s">
        <v>152</v>
      </c>
      <c r="AT234" s="209" t="s">
        <v>148</v>
      </c>
      <c r="AU234" s="209" t="s">
        <v>79</v>
      </c>
      <c r="AY234" s="17" t="s">
        <v>145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7" t="s">
        <v>79</v>
      </c>
      <c r="BK234" s="210">
        <f>ROUND(I234*H234,2)</f>
        <v>0</v>
      </c>
      <c r="BL234" s="17" t="s">
        <v>152</v>
      </c>
      <c r="BM234" s="209" t="s">
        <v>297</v>
      </c>
    </row>
    <row r="235" s="12" customFormat="1">
      <c r="A235" s="12"/>
      <c r="B235" s="211"/>
      <c r="C235" s="212"/>
      <c r="D235" s="213" t="s">
        <v>153</v>
      </c>
      <c r="E235" s="214" t="s">
        <v>19</v>
      </c>
      <c r="F235" s="215" t="s">
        <v>281</v>
      </c>
      <c r="G235" s="212"/>
      <c r="H235" s="216">
        <v>7.9000000000000004</v>
      </c>
      <c r="I235" s="217"/>
      <c r="J235" s="212"/>
      <c r="K235" s="212"/>
      <c r="L235" s="218"/>
      <c r="M235" s="219"/>
      <c r="N235" s="220"/>
      <c r="O235" s="220"/>
      <c r="P235" s="220"/>
      <c r="Q235" s="220"/>
      <c r="R235" s="220"/>
      <c r="S235" s="220"/>
      <c r="T235" s="221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22" t="s">
        <v>153</v>
      </c>
      <c r="AU235" s="222" t="s">
        <v>79</v>
      </c>
      <c r="AV235" s="12" t="s">
        <v>81</v>
      </c>
      <c r="AW235" s="12" t="s">
        <v>33</v>
      </c>
      <c r="AX235" s="12" t="s">
        <v>71</v>
      </c>
      <c r="AY235" s="222" t="s">
        <v>145</v>
      </c>
    </row>
    <row r="236" s="12" customFormat="1">
      <c r="A236" s="12"/>
      <c r="B236" s="211"/>
      <c r="C236" s="212"/>
      <c r="D236" s="213" t="s">
        <v>153</v>
      </c>
      <c r="E236" s="214" t="s">
        <v>19</v>
      </c>
      <c r="F236" s="215" t="s">
        <v>298</v>
      </c>
      <c r="G236" s="212"/>
      <c r="H236" s="216">
        <v>2.2599999999999998</v>
      </c>
      <c r="I236" s="217"/>
      <c r="J236" s="212"/>
      <c r="K236" s="212"/>
      <c r="L236" s="218"/>
      <c r="M236" s="219"/>
      <c r="N236" s="220"/>
      <c r="O236" s="220"/>
      <c r="P236" s="220"/>
      <c r="Q236" s="220"/>
      <c r="R236" s="220"/>
      <c r="S236" s="220"/>
      <c r="T236" s="221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22" t="s">
        <v>153</v>
      </c>
      <c r="AU236" s="222" t="s">
        <v>79</v>
      </c>
      <c r="AV236" s="12" t="s">
        <v>81</v>
      </c>
      <c r="AW236" s="12" t="s">
        <v>33</v>
      </c>
      <c r="AX236" s="12" t="s">
        <v>71</v>
      </c>
      <c r="AY236" s="222" t="s">
        <v>145</v>
      </c>
    </row>
    <row r="237" s="12" customFormat="1">
      <c r="A237" s="12"/>
      <c r="B237" s="211"/>
      <c r="C237" s="212"/>
      <c r="D237" s="213" t="s">
        <v>153</v>
      </c>
      <c r="E237" s="214" t="s">
        <v>19</v>
      </c>
      <c r="F237" s="215" t="s">
        <v>299</v>
      </c>
      <c r="G237" s="212"/>
      <c r="H237" s="216">
        <v>35.5</v>
      </c>
      <c r="I237" s="217"/>
      <c r="J237" s="212"/>
      <c r="K237" s="212"/>
      <c r="L237" s="218"/>
      <c r="M237" s="219"/>
      <c r="N237" s="220"/>
      <c r="O237" s="220"/>
      <c r="P237" s="220"/>
      <c r="Q237" s="220"/>
      <c r="R237" s="220"/>
      <c r="S237" s="220"/>
      <c r="T237" s="221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22" t="s">
        <v>153</v>
      </c>
      <c r="AU237" s="222" t="s">
        <v>79</v>
      </c>
      <c r="AV237" s="12" t="s">
        <v>81</v>
      </c>
      <c r="AW237" s="12" t="s">
        <v>33</v>
      </c>
      <c r="AX237" s="12" t="s">
        <v>71</v>
      </c>
      <c r="AY237" s="222" t="s">
        <v>145</v>
      </c>
    </row>
    <row r="238" s="12" customFormat="1">
      <c r="A238" s="12"/>
      <c r="B238" s="211"/>
      <c r="C238" s="212"/>
      <c r="D238" s="213" t="s">
        <v>153</v>
      </c>
      <c r="E238" s="214" t="s">
        <v>19</v>
      </c>
      <c r="F238" s="215" t="s">
        <v>300</v>
      </c>
      <c r="G238" s="212"/>
      <c r="H238" s="216">
        <v>11.6</v>
      </c>
      <c r="I238" s="217"/>
      <c r="J238" s="212"/>
      <c r="K238" s="212"/>
      <c r="L238" s="218"/>
      <c r="M238" s="219"/>
      <c r="N238" s="220"/>
      <c r="O238" s="220"/>
      <c r="P238" s="220"/>
      <c r="Q238" s="220"/>
      <c r="R238" s="220"/>
      <c r="S238" s="220"/>
      <c r="T238" s="221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22" t="s">
        <v>153</v>
      </c>
      <c r="AU238" s="222" t="s">
        <v>79</v>
      </c>
      <c r="AV238" s="12" t="s">
        <v>81</v>
      </c>
      <c r="AW238" s="12" t="s">
        <v>33</v>
      </c>
      <c r="AX238" s="12" t="s">
        <v>71</v>
      </c>
      <c r="AY238" s="222" t="s">
        <v>145</v>
      </c>
    </row>
    <row r="239" s="12" customFormat="1">
      <c r="A239" s="12"/>
      <c r="B239" s="211"/>
      <c r="C239" s="212"/>
      <c r="D239" s="213" t="s">
        <v>153</v>
      </c>
      <c r="E239" s="214" t="s">
        <v>19</v>
      </c>
      <c r="F239" s="215" t="s">
        <v>253</v>
      </c>
      <c r="G239" s="212"/>
      <c r="H239" s="216">
        <v>5.0999999999999996</v>
      </c>
      <c r="I239" s="217"/>
      <c r="J239" s="212"/>
      <c r="K239" s="212"/>
      <c r="L239" s="218"/>
      <c r="M239" s="219"/>
      <c r="N239" s="220"/>
      <c r="O239" s="220"/>
      <c r="P239" s="220"/>
      <c r="Q239" s="220"/>
      <c r="R239" s="220"/>
      <c r="S239" s="220"/>
      <c r="T239" s="221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22" t="s">
        <v>153</v>
      </c>
      <c r="AU239" s="222" t="s">
        <v>79</v>
      </c>
      <c r="AV239" s="12" t="s">
        <v>81</v>
      </c>
      <c r="AW239" s="12" t="s">
        <v>33</v>
      </c>
      <c r="AX239" s="12" t="s">
        <v>71</v>
      </c>
      <c r="AY239" s="222" t="s">
        <v>145</v>
      </c>
    </row>
    <row r="240" s="12" customFormat="1">
      <c r="A240" s="12"/>
      <c r="B240" s="211"/>
      <c r="C240" s="212"/>
      <c r="D240" s="213" t="s">
        <v>153</v>
      </c>
      <c r="E240" s="214" t="s">
        <v>19</v>
      </c>
      <c r="F240" s="215" t="s">
        <v>284</v>
      </c>
      <c r="G240" s="212"/>
      <c r="H240" s="216">
        <v>12.9</v>
      </c>
      <c r="I240" s="217"/>
      <c r="J240" s="212"/>
      <c r="K240" s="212"/>
      <c r="L240" s="218"/>
      <c r="M240" s="219"/>
      <c r="N240" s="220"/>
      <c r="O240" s="220"/>
      <c r="P240" s="220"/>
      <c r="Q240" s="220"/>
      <c r="R240" s="220"/>
      <c r="S240" s="220"/>
      <c r="T240" s="221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22" t="s">
        <v>153</v>
      </c>
      <c r="AU240" s="222" t="s">
        <v>79</v>
      </c>
      <c r="AV240" s="12" t="s">
        <v>81</v>
      </c>
      <c r="AW240" s="12" t="s">
        <v>33</v>
      </c>
      <c r="AX240" s="12" t="s">
        <v>71</v>
      </c>
      <c r="AY240" s="222" t="s">
        <v>145</v>
      </c>
    </row>
    <row r="241" s="13" customFormat="1">
      <c r="A241" s="13"/>
      <c r="B241" s="223"/>
      <c r="C241" s="224"/>
      <c r="D241" s="213" t="s">
        <v>153</v>
      </c>
      <c r="E241" s="225" t="s">
        <v>19</v>
      </c>
      <c r="F241" s="226" t="s">
        <v>155</v>
      </c>
      <c r="G241" s="224"/>
      <c r="H241" s="227">
        <v>75.260000000000005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153</v>
      </c>
      <c r="AU241" s="233" t="s">
        <v>79</v>
      </c>
      <c r="AV241" s="13" t="s">
        <v>152</v>
      </c>
      <c r="AW241" s="13" t="s">
        <v>33</v>
      </c>
      <c r="AX241" s="13" t="s">
        <v>79</v>
      </c>
      <c r="AY241" s="233" t="s">
        <v>145</v>
      </c>
    </row>
    <row r="242" s="2" customFormat="1" ht="21.75" customHeight="1">
      <c r="A242" s="38"/>
      <c r="B242" s="39"/>
      <c r="C242" s="197" t="s">
        <v>301</v>
      </c>
      <c r="D242" s="197" t="s">
        <v>148</v>
      </c>
      <c r="E242" s="198" t="s">
        <v>302</v>
      </c>
      <c r="F242" s="199" t="s">
        <v>303</v>
      </c>
      <c r="G242" s="200" t="s">
        <v>188</v>
      </c>
      <c r="H242" s="201">
        <v>63.859999999999999</v>
      </c>
      <c r="I242" s="202"/>
      <c r="J242" s="203">
        <f>ROUND(I242*H242,2)</f>
        <v>0</v>
      </c>
      <c r="K242" s="204"/>
      <c r="L242" s="44"/>
      <c r="M242" s="205" t="s">
        <v>19</v>
      </c>
      <c r="N242" s="206" t="s">
        <v>42</v>
      </c>
      <c r="O242" s="84"/>
      <c r="P242" s="207">
        <f>O242*H242</f>
        <v>0</v>
      </c>
      <c r="Q242" s="207">
        <v>0</v>
      </c>
      <c r="R242" s="207">
        <f>Q242*H242</f>
        <v>0</v>
      </c>
      <c r="S242" s="207">
        <v>0</v>
      </c>
      <c r="T242" s="20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9" t="s">
        <v>152</v>
      </c>
      <c r="AT242" s="209" t="s">
        <v>148</v>
      </c>
      <c r="AU242" s="209" t="s">
        <v>79</v>
      </c>
      <c r="AY242" s="17" t="s">
        <v>145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7" t="s">
        <v>79</v>
      </c>
      <c r="BK242" s="210">
        <f>ROUND(I242*H242,2)</f>
        <v>0</v>
      </c>
      <c r="BL242" s="17" t="s">
        <v>152</v>
      </c>
      <c r="BM242" s="209" t="s">
        <v>304</v>
      </c>
    </row>
    <row r="243" s="2" customFormat="1" ht="16.5" customHeight="1">
      <c r="A243" s="38"/>
      <c r="B243" s="39"/>
      <c r="C243" s="197" t="s">
        <v>228</v>
      </c>
      <c r="D243" s="197" t="s">
        <v>148</v>
      </c>
      <c r="E243" s="198" t="s">
        <v>305</v>
      </c>
      <c r="F243" s="199" t="s">
        <v>306</v>
      </c>
      <c r="G243" s="200" t="s">
        <v>188</v>
      </c>
      <c r="H243" s="201">
        <v>18.699999999999999</v>
      </c>
      <c r="I243" s="202"/>
      <c r="J243" s="203">
        <f>ROUND(I243*H243,2)</f>
        <v>0</v>
      </c>
      <c r="K243" s="204"/>
      <c r="L243" s="44"/>
      <c r="M243" s="205" t="s">
        <v>19</v>
      </c>
      <c r="N243" s="206" t="s">
        <v>42</v>
      </c>
      <c r="O243" s="84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9" t="s">
        <v>152</v>
      </c>
      <c r="AT243" s="209" t="s">
        <v>148</v>
      </c>
      <c r="AU243" s="209" t="s">
        <v>79</v>
      </c>
      <c r="AY243" s="17" t="s">
        <v>145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7" t="s">
        <v>79</v>
      </c>
      <c r="BK243" s="210">
        <f>ROUND(I243*H243,2)</f>
        <v>0</v>
      </c>
      <c r="BL243" s="17" t="s">
        <v>152</v>
      </c>
      <c r="BM243" s="209" t="s">
        <v>307</v>
      </c>
    </row>
    <row r="244" s="2" customFormat="1">
      <c r="A244" s="38"/>
      <c r="B244" s="39"/>
      <c r="C244" s="40"/>
      <c r="D244" s="213" t="s">
        <v>161</v>
      </c>
      <c r="E244" s="40"/>
      <c r="F244" s="234" t="s">
        <v>162</v>
      </c>
      <c r="G244" s="40"/>
      <c r="H244" s="40"/>
      <c r="I244" s="235"/>
      <c r="J244" s="40"/>
      <c r="K244" s="40"/>
      <c r="L244" s="44"/>
      <c r="M244" s="236"/>
      <c r="N244" s="237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161</v>
      </c>
      <c r="AU244" s="17" t="s">
        <v>79</v>
      </c>
    </row>
    <row r="245" s="12" customFormat="1">
      <c r="A245" s="12"/>
      <c r="B245" s="211"/>
      <c r="C245" s="212"/>
      <c r="D245" s="213" t="s">
        <v>153</v>
      </c>
      <c r="E245" s="214" t="s">
        <v>19</v>
      </c>
      <c r="F245" s="215" t="s">
        <v>308</v>
      </c>
      <c r="G245" s="212"/>
      <c r="H245" s="216">
        <v>7.2000000000000002</v>
      </c>
      <c r="I245" s="217"/>
      <c r="J245" s="212"/>
      <c r="K245" s="212"/>
      <c r="L245" s="218"/>
      <c r="M245" s="219"/>
      <c r="N245" s="220"/>
      <c r="O245" s="220"/>
      <c r="P245" s="220"/>
      <c r="Q245" s="220"/>
      <c r="R245" s="220"/>
      <c r="S245" s="220"/>
      <c r="T245" s="221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2" t="s">
        <v>153</v>
      </c>
      <c r="AU245" s="222" t="s">
        <v>79</v>
      </c>
      <c r="AV245" s="12" t="s">
        <v>81</v>
      </c>
      <c r="AW245" s="12" t="s">
        <v>33</v>
      </c>
      <c r="AX245" s="12" t="s">
        <v>71</v>
      </c>
      <c r="AY245" s="222" t="s">
        <v>145</v>
      </c>
    </row>
    <row r="246" s="12" customFormat="1">
      <c r="A246" s="12"/>
      <c r="B246" s="211"/>
      <c r="C246" s="212"/>
      <c r="D246" s="213" t="s">
        <v>153</v>
      </c>
      <c r="E246" s="214" t="s">
        <v>19</v>
      </c>
      <c r="F246" s="215" t="s">
        <v>309</v>
      </c>
      <c r="G246" s="212"/>
      <c r="H246" s="216">
        <v>11.5</v>
      </c>
      <c r="I246" s="217"/>
      <c r="J246" s="212"/>
      <c r="K246" s="212"/>
      <c r="L246" s="218"/>
      <c r="M246" s="219"/>
      <c r="N246" s="220"/>
      <c r="O246" s="220"/>
      <c r="P246" s="220"/>
      <c r="Q246" s="220"/>
      <c r="R246" s="220"/>
      <c r="S246" s="220"/>
      <c r="T246" s="221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22" t="s">
        <v>153</v>
      </c>
      <c r="AU246" s="222" t="s">
        <v>79</v>
      </c>
      <c r="AV246" s="12" t="s">
        <v>81</v>
      </c>
      <c r="AW246" s="12" t="s">
        <v>33</v>
      </c>
      <c r="AX246" s="12" t="s">
        <v>71</v>
      </c>
      <c r="AY246" s="222" t="s">
        <v>145</v>
      </c>
    </row>
    <row r="247" s="13" customFormat="1">
      <c r="A247" s="13"/>
      <c r="B247" s="223"/>
      <c r="C247" s="224"/>
      <c r="D247" s="213" t="s">
        <v>153</v>
      </c>
      <c r="E247" s="225" t="s">
        <v>19</v>
      </c>
      <c r="F247" s="226" t="s">
        <v>155</v>
      </c>
      <c r="G247" s="224"/>
      <c r="H247" s="227">
        <v>18.699999999999999</v>
      </c>
      <c r="I247" s="228"/>
      <c r="J247" s="224"/>
      <c r="K247" s="224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153</v>
      </c>
      <c r="AU247" s="233" t="s">
        <v>79</v>
      </c>
      <c r="AV247" s="13" t="s">
        <v>152</v>
      </c>
      <c r="AW247" s="13" t="s">
        <v>33</v>
      </c>
      <c r="AX247" s="13" t="s">
        <v>79</v>
      </c>
      <c r="AY247" s="233" t="s">
        <v>145</v>
      </c>
    </row>
    <row r="248" s="2" customFormat="1" ht="16.5" customHeight="1">
      <c r="A248" s="38"/>
      <c r="B248" s="39"/>
      <c r="C248" s="197" t="s">
        <v>310</v>
      </c>
      <c r="D248" s="197" t="s">
        <v>148</v>
      </c>
      <c r="E248" s="198" t="s">
        <v>311</v>
      </c>
      <c r="F248" s="199" t="s">
        <v>312</v>
      </c>
      <c r="G248" s="200" t="s">
        <v>188</v>
      </c>
      <c r="H248" s="201">
        <v>135.17500000000001</v>
      </c>
      <c r="I248" s="202"/>
      <c r="J248" s="203">
        <f>ROUND(I248*H248,2)</f>
        <v>0</v>
      </c>
      <c r="K248" s="204"/>
      <c r="L248" s="44"/>
      <c r="M248" s="205" t="s">
        <v>19</v>
      </c>
      <c r="N248" s="206" t="s">
        <v>42</v>
      </c>
      <c r="O248" s="84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9" t="s">
        <v>152</v>
      </c>
      <c r="AT248" s="209" t="s">
        <v>148</v>
      </c>
      <c r="AU248" s="209" t="s">
        <v>79</v>
      </c>
      <c r="AY248" s="17" t="s">
        <v>145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7" t="s">
        <v>79</v>
      </c>
      <c r="BK248" s="210">
        <f>ROUND(I248*H248,2)</f>
        <v>0</v>
      </c>
      <c r="BL248" s="17" t="s">
        <v>152</v>
      </c>
      <c r="BM248" s="209" t="s">
        <v>313</v>
      </c>
    </row>
    <row r="249" s="12" customFormat="1">
      <c r="A249" s="12"/>
      <c r="B249" s="211"/>
      <c r="C249" s="212"/>
      <c r="D249" s="213" t="s">
        <v>153</v>
      </c>
      <c r="E249" s="214" t="s">
        <v>19</v>
      </c>
      <c r="F249" s="215" t="s">
        <v>314</v>
      </c>
      <c r="G249" s="212"/>
      <c r="H249" s="216">
        <v>3.625</v>
      </c>
      <c r="I249" s="217"/>
      <c r="J249" s="212"/>
      <c r="K249" s="212"/>
      <c r="L249" s="218"/>
      <c r="M249" s="219"/>
      <c r="N249" s="220"/>
      <c r="O249" s="220"/>
      <c r="P249" s="220"/>
      <c r="Q249" s="220"/>
      <c r="R249" s="220"/>
      <c r="S249" s="220"/>
      <c r="T249" s="221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2" t="s">
        <v>153</v>
      </c>
      <c r="AU249" s="222" t="s">
        <v>79</v>
      </c>
      <c r="AV249" s="12" t="s">
        <v>81</v>
      </c>
      <c r="AW249" s="12" t="s">
        <v>33</v>
      </c>
      <c r="AX249" s="12" t="s">
        <v>71</v>
      </c>
      <c r="AY249" s="222" t="s">
        <v>145</v>
      </c>
    </row>
    <row r="250" s="12" customFormat="1">
      <c r="A250" s="12"/>
      <c r="B250" s="211"/>
      <c r="C250" s="212"/>
      <c r="D250" s="213" t="s">
        <v>153</v>
      </c>
      <c r="E250" s="214" t="s">
        <v>19</v>
      </c>
      <c r="F250" s="215" t="s">
        <v>315</v>
      </c>
      <c r="G250" s="212"/>
      <c r="H250" s="216">
        <v>6.0999999999999996</v>
      </c>
      <c r="I250" s="217"/>
      <c r="J250" s="212"/>
      <c r="K250" s="212"/>
      <c r="L250" s="218"/>
      <c r="M250" s="219"/>
      <c r="N250" s="220"/>
      <c r="O250" s="220"/>
      <c r="P250" s="220"/>
      <c r="Q250" s="220"/>
      <c r="R250" s="220"/>
      <c r="S250" s="220"/>
      <c r="T250" s="221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22" t="s">
        <v>153</v>
      </c>
      <c r="AU250" s="222" t="s">
        <v>79</v>
      </c>
      <c r="AV250" s="12" t="s">
        <v>81</v>
      </c>
      <c r="AW250" s="12" t="s">
        <v>33</v>
      </c>
      <c r="AX250" s="12" t="s">
        <v>71</v>
      </c>
      <c r="AY250" s="222" t="s">
        <v>145</v>
      </c>
    </row>
    <row r="251" s="12" customFormat="1">
      <c r="A251" s="12"/>
      <c r="B251" s="211"/>
      <c r="C251" s="212"/>
      <c r="D251" s="213" t="s">
        <v>153</v>
      </c>
      <c r="E251" s="214" t="s">
        <v>19</v>
      </c>
      <c r="F251" s="215" t="s">
        <v>316</v>
      </c>
      <c r="G251" s="212"/>
      <c r="H251" s="216">
        <v>2.3700000000000001</v>
      </c>
      <c r="I251" s="217"/>
      <c r="J251" s="212"/>
      <c r="K251" s="212"/>
      <c r="L251" s="218"/>
      <c r="M251" s="219"/>
      <c r="N251" s="220"/>
      <c r="O251" s="220"/>
      <c r="P251" s="220"/>
      <c r="Q251" s="220"/>
      <c r="R251" s="220"/>
      <c r="S251" s="220"/>
      <c r="T251" s="221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22" t="s">
        <v>153</v>
      </c>
      <c r="AU251" s="222" t="s">
        <v>79</v>
      </c>
      <c r="AV251" s="12" t="s">
        <v>81</v>
      </c>
      <c r="AW251" s="12" t="s">
        <v>33</v>
      </c>
      <c r="AX251" s="12" t="s">
        <v>71</v>
      </c>
      <c r="AY251" s="222" t="s">
        <v>145</v>
      </c>
    </row>
    <row r="252" s="12" customFormat="1">
      <c r="A252" s="12"/>
      <c r="B252" s="211"/>
      <c r="C252" s="212"/>
      <c r="D252" s="213" t="s">
        <v>153</v>
      </c>
      <c r="E252" s="214" t="s">
        <v>19</v>
      </c>
      <c r="F252" s="215" t="s">
        <v>317</v>
      </c>
      <c r="G252" s="212"/>
      <c r="H252" s="216">
        <v>47.200000000000003</v>
      </c>
      <c r="I252" s="217"/>
      <c r="J252" s="212"/>
      <c r="K252" s="212"/>
      <c r="L252" s="218"/>
      <c r="M252" s="219"/>
      <c r="N252" s="220"/>
      <c r="O252" s="220"/>
      <c r="P252" s="220"/>
      <c r="Q252" s="220"/>
      <c r="R252" s="220"/>
      <c r="S252" s="220"/>
      <c r="T252" s="221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22" t="s">
        <v>153</v>
      </c>
      <c r="AU252" s="222" t="s">
        <v>79</v>
      </c>
      <c r="AV252" s="12" t="s">
        <v>81</v>
      </c>
      <c r="AW252" s="12" t="s">
        <v>33</v>
      </c>
      <c r="AX252" s="12" t="s">
        <v>71</v>
      </c>
      <c r="AY252" s="222" t="s">
        <v>145</v>
      </c>
    </row>
    <row r="253" s="12" customFormat="1">
      <c r="A253" s="12"/>
      <c r="B253" s="211"/>
      <c r="C253" s="212"/>
      <c r="D253" s="213" t="s">
        <v>153</v>
      </c>
      <c r="E253" s="214" t="s">
        <v>19</v>
      </c>
      <c r="F253" s="215" t="s">
        <v>318</v>
      </c>
      <c r="G253" s="212"/>
      <c r="H253" s="216">
        <v>38.200000000000003</v>
      </c>
      <c r="I253" s="217"/>
      <c r="J253" s="212"/>
      <c r="K253" s="212"/>
      <c r="L253" s="218"/>
      <c r="M253" s="219"/>
      <c r="N253" s="220"/>
      <c r="O253" s="220"/>
      <c r="P253" s="220"/>
      <c r="Q253" s="220"/>
      <c r="R253" s="220"/>
      <c r="S253" s="220"/>
      <c r="T253" s="221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22" t="s">
        <v>153</v>
      </c>
      <c r="AU253" s="222" t="s">
        <v>79</v>
      </c>
      <c r="AV253" s="12" t="s">
        <v>81</v>
      </c>
      <c r="AW253" s="12" t="s">
        <v>33</v>
      </c>
      <c r="AX253" s="12" t="s">
        <v>71</v>
      </c>
      <c r="AY253" s="222" t="s">
        <v>145</v>
      </c>
    </row>
    <row r="254" s="12" customFormat="1">
      <c r="A254" s="12"/>
      <c r="B254" s="211"/>
      <c r="C254" s="212"/>
      <c r="D254" s="213" t="s">
        <v>153</v>
      </c>
      <c r="E254" s="214" t="s">
        <v>19</v>
      </c>
      <c r="F254" s="215" t="s">
        <v>319</v>
      </c>
      <c r="G254" s="212"/>
      <c r="H254" s="216">
        <v>37.68</v>
      </c>
      <c r="I254" s="217"/>
      <c r="J254" s="212"/>
      <c r="K254" s="212"/>
      <c r="L254" s="218"/>
      <c r="M254" s="219"/>
      <c r="N254" s="220"/>
      <c r="O254" s="220"/>
      <c r="P254" s="220"/>
      <c r="Q254" s="220"/>
      <c r="R254" s="220"/>
      <c r="S254" s="220"/>
      <c r="T254" s="221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22" t="s">
        <v>153</v>
      </c>
      <c r="AU254" s="222" t="s">
        <v>79</v>
      </c>
      <c r="AV254" s="12" t="s">
        <v>81</v>
      </c>
      <c r="AW254" s="12" t="s">
        <v>33</v>
      </c>
      <c r="AX254" s="12" t="s">
        <v>71</v>
      </c>
      <c r="AY254" s="222" t="s">
        <v>145</v>
      </c>
    </row>
    <row r="255" s="13" customFormat="1">
      <c r="A255" s="13"/>
      <c r="B255" s="223"/>
      <c r="C255" s="224"/>
      <c r="D255" s="213" t="s">
        <v>153</v>
      </c>
      <c r="E255" s="225" t="s">
        <v>19</v>
      </c>
      <c r="F255" s="226" t="s">
        <v>155</v>
      </c>
      <c r="G255" s="224"/>
      <c r="H255" s="227">
        <v>135.17500000000001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153</v>
      </c>
      <c r="AU255" s="233" t="s">
        <v>79</v>
      </c>
      <c r="AV255" s="13" t="s">
        <v>152</v>
      </c>
      <c r="AW255" s="13" t="s">
        <v>33</v>
      </c>
      <c r="AX255" s="13" t="s">
        <v>79</v>
      </c>
      <c r="AY255" s="233" t="s">
        <v>145</v>
      </c>
    </row>
    <row r="256" s="2" customFormat="1" ht="21.75" customHeight="1">
      <c r="A256" s="38"/>
      <c r="B256" s="39"/>
      <c r="C256" s="197" t="s">
        <v>231</v>
      </c>
      <c r="D256" s="197" t="s">
        <v>148</v>
      </c>
      <c r="E256" s="198" t="s">
        <v>320</v>
      </c>
      <c r="F256" s="199" t="s">
        <v>321</v>
      </c>
      <c r="G256" s="200" t="s">
        <v>188</v>
      </c>
      <c r="H256" s="201">
        <v>678.69600000000003</v>
      </c>
      <c r="I256" s="202"/>
      <c r="J256" s="203">
        <f>ROUND(I256*H256,2)</f>
        <v>0</v>
      </c>
      <c r="K256" s="204"/>
      <c r="L256" s="44"/>
      <c r="M256" s="205" t="s">
        <v>19</v>
      </c>
      <c r="N256" s="206" t="s">
        <v>42</v>
      </c>
      <c r="O256" s="84"/>
      <c r="P256" s="207">
        <f>O256*H256</f>
        <v>0</v>
      </c>
      <c r="Q256" s="207">
        <v>0</v>
      </c>
      <c r="R256" s="207">
        <f>Q256*H256</f>
        <v>0</v>
      </c>
      <c r="S256" s="207">
        <v>0</v>
      </c>
      <c r="T256" s="20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9" t="s">
        <v>152</v>
      </c>
      <c r="AT256" s="209" t="s">
        <v>148</v>
      </c>
      <c r="AU256" s="209" t="s">
        <v>79</v>
      </c>
      <c r="AY256" s="17" t="s">
        <v>145</v>
      </c>
      <c r="BE256" s="210">
        <f>IF(N256="základní",J256,0)</f>
        <v>0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7" t="s">
        <v>79</v>
      </c>
      <c r="BK256" s="210">
        <f>ROUND(I256*H256,2)</f>
        <v>0</v>
      </c>
      <c r="BL256" s="17" t="s">
        <v>152</v>
      </c>
      <c r="BM256" s="209" t="s">
        <v>322</v>
      </c>
    </row>
    <row r="257" s="2" customFormat="1" ht="16.5" customHeight="1">
      <c r="A257" s="38"/>
      <c r="B257" s="39"/>
      <c r="C257" s="197" t="s">
        <v>323</v>
      </c>
      <c r="D257" s="197" t="s">
        <v>148</v>
      </c>
      <c r="E257" s="198" t="s">
        <v>324</v>
      </c>
      <c r="F257" s="199" t="s">
        <v>325</v>
      </c>
      <c r="G257" s="200" t="s">
        <v>188</v>
      </c>
      <c r="H257" s="201">
        <v>709.10400000000004</v>
      </c>
      <c r="I257" s="202"/>
      <c r="J257" s="203">
        <f>ROUND(I257*H257,2)</f>
        <v>0</v>
      </c>
      <c r="K257" s="204"/>
      <c r="L257" s="44"/>
      <c r="M257" s="205" t="s">
        <v>19</v>
      </c>
      <c r="N257" s="206" t="s">
        <v>42</v>
      </c>
      <c r="O257" s="84"/>
      <c r="P257" s="207">
        <f>O257*H257</f>
        <v>0</v>
      </c>
      <c r="Q257" s="207">
        <v>0</v>
      </c>
      <c r="R257" s="207">
        <f>Q257*H257</f>
        <v>0</v>
      </c>
      <c r="S257" s="207">
        <v>0</v>
      </c>
      <c r="T257" s="20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9" t="s">
        <v>152</v>
      </c>
      <c r="AT257" s="209" t="s">
        <v>148</v>
      </c>
      <c r="AU257" s="209" t="s">
        <v>79</v>
      </c>
      <c r="AY257" s="17" t="s">
        <v>145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7" t="s">
        <v>79</v>
      </c>
      <c r="BK257" s="210">
        <f>ROUND(I257*H257,2)</f>
        <v>0</v>
      </c>
      <c r="BL257" s="17" t="s">
        <v>152</v>
      </c>
      <c r="BM257" s="209" t="s">
        <v>326</v>
      </c>
    </row>
    <row r="258" s="12" customFormat="1">
      <c r="A258" s="12"/>
      <c r="B258" s="211"/>
      <c r="C258" s="212"/>
      <c r="D258" s="213" t="s">
        <v>153</v>
      </c>
      <c r="E258" s="214" t="s">
        <v>19</v>
      </c>
      <c r="F258" s="215" t="s">
        <v>288</v>
      </c>
      <c r="G258" s="212"/>
      <c r="H258" s="216">
        <v>102.077</v>
      </c>
      <c r="I258" s="217"/>
      <c r="J258" s="212"/>
      <c r="K258" s="212"/>
      <c r="L258" s="218"/>
      <c r="M258" s="219"/>
      <c r="N258" s="220"/>
      <c r="O258" s="220"/>
      <c r="P258" s="220"/>
      <c r="Q258" s="220"/>
      <c r="R258" s="220"/>
      <c r="S258" s="220"/>
      <c r="T258" s="221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22" t="s">
        <v>153</v>
      </c>
      <c r="AU258" s="222" t="s">
        <v>79</v>
      </c>
      <c r="AV258" s="12" t="s">
        <v>81</v>
      </c>
      <c r="AW258" s="12" t="s">
        <v>33</v>
      </c>
      <c r="AX258" s="12" t="s">
        <v>71</v>
      </c>
      <c r="AY258" s="222" t="s">
        <v>145</v>
      </c>
    </row>
    <row r="259" s="12" customFormat="1">
      <c r="A259" s="12"/>
      <c r="B259" s="211"/>
      <c r="C259" s="212"/>
      <c r="D259" s="213" t="s">
        <v>153</v>
      </c>
      <c r="E259" s="214" t="s">
        <v>19</v>
      </c>
      <c r="F259" s="215" t="s">
        <v>327</v>
      </c>
      <c r="G259" s="212"/>
      <c r="H259" s="216">
        <v>607.02700000000004</v>
      </c>
      <c r="I259" s="217"/>
      <c r="J259" s="212"/>
      <c r="K259" s="212"/>
      <c r="L259" s="218"/>
      <c r="M259" s="219"/>
      <c r="N259" s="220"/>
      <c r="O259" s="220"/>
      <c r="P259" s="220"/>
      <c r="Q259" s="220"/>
      <c r="R259" s="220"/>
      <c r="S259" s="220"/>
      <c r="T259" s="221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22" t="s">
        <v>153</v>
      </c>
      <c r="AU259" s="222" t="s">
        <v>79</v>
      </c>
      <c r="AV259" s="12" t="s">
        <v>81</v>
      </c>
      <c r="AW259" s="12" t="s">
        <v>33</v>
      </c>
      <c r="AX259" s="12" t="s">
        <v>71</v>
      </c>
      <c r="AY259" s="222" t="s">
        <v>145</v>
      </c>
    </row>
    <row r="260" s="13" customFormat="1">
      <c r="A260" s="13"/>
      <c r="B260" s="223"/>
      <c r="C260" s="224"/>
      <c r="D260" s="213" t="s">
        <v>153</v>
      </c>
      <c r="E260" s="225" t="s">
        <v>19</v>
      </c>
      <c r="F260" s="226" t="s">
        <v>155</v>
      </c>
      <c r="G260" s="224"/>
      <c r="H260" s="227">
        <v>709.10400000000004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153</v>
      </c>
      <c r="AU260" s="233" t="s">
        <v>79</v>
      </c>
      <c r="AV260" s="13" t="s">
        <v>152</v>
      </c>
      <c r="AW260" s="13" t="s">
        <v>33</v>
      </c>
      <c r="AX260" s="13" t="s">
        <v>79</v>
      </c>
      <c r="AY260" s="233" t="s">
        <v>145</v>
      </c>
    </row>
    <row r="261" s="2" customFormat="1" ht="16.5" customHeight="1">
      <c r="A261" s="38"/>
      <c r="B261" s="39"/>
      <c r="C261" s="197" t="s">
        <v>236</v>
      </c>
      <c r="D261" s="197" t="s">
        <v>148</v>
      </c>
      <c r="E261" s="198" t="s">
        <v>328</v>
      </c>
      <c r="F261" s="199" t="s">
        <v>329</v>
      </c>
      <c r="G261" s="200" t="s">
        <v>188</v>
      </c>
      <c r="H261" s="201">
        <v>102.077</v>
      </c>
      <c r="I261" s="202"/>
      <c r="J261" s="203">
        <f>ROUND(I261*H261,2)</f>
        <v>0</v>
      </c>
      <c r="K261" s="204"/>
      <c r="L261" s="44"/>
      <c r="M261" s="205" t="s">
        <v>19</v>
      </c>
      <c r="N261" s="206" t="s">
        <v>42</v>
      </c>
      <c r="O261" s="84"/>
      <c r="P261" s="207">
        <f>O261*H261</f>
        <v>0</v>
      </c>
      <c r="Q261" s="207">
        <v>0</v>
      </c>
      <c r="R261" s="207">
        <f>Q261*H261</f>
        <v>0</v>
      </c>
      <c r="S261" s="207">
        <v>0</v>
      </c>
      <c r="T261" s="20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9" t="s">
        <v>152</v>
      </c>
      <c r="AT261" s="209" t="s">
        <v>148</v>
      </c>
      <c r="AU261" s="209" t="s">
        <v>79</v>
      </c>
      <c r="AY261" s="17" t="s">
        <v>145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7" t="s">
        <v>79</v>
      </c>
      <c r="BK261" s="210">
        <f>ROUND(I261*H261,2)</f>
        <v>0</v>
      </c>
      <c r="BL261" s="17" t="s">
        <v>152</v>
      </c>
      <c r="BM261" s="209" t="s">
        <v>330</v>
      </c>
    </row>
    <row r="262" s="2" customFormat="1">
      <c r="A262" s="38"/>
      <c r="B262" s="39"/>
      <c r="C262" s="40"/>
      <c r="D262" s="213" t="s">
        <v>161</v>
      </c>
      <c r="E262" s="40"/>
      <c r="F262" s="234" t="s">
        <v>331</v>
      </c>
      <c r="G262" s="40"/>
      <c r="H262" s="40"/>
      <c r="I262" s="235"/>
      <c r="J262" s="40"/>
      <c r="K262" s="40"/>
      <c r="L262" s="44"/>
      <c r="M262" s="236"/>
      <c r="N262" s="237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161</v>
      </c>
      <c r="AU262" s="17" t="s">
        <v>79</v>
      </c>
    </row>
    <row r="263" s="12" customFormat="1">
      <c r="A263" s="12"/>
      <c r="B263" s="211"/>
      <c r="C263" s="212"/>
      <c r="D263" s="213" t="s">
        <v>153</v>
      </c>
      <c r="E263" s="214" t="s">
        <v>19</v>
      </c>
      <c r="F263" s="215" t="s">
        <v>332</v>
      </c>
      <c r="G263" s="212"/>
      <c r="H263" s="216">
        <v>0.38</v>
      </c>
      <c r="I263" s="217"/>
      <c r="J263" s="212"/>
      <c r="K263" s="212"/>
      <c r="L263" s="218"/>
      <c r="M263" s="219"/>
      <c r="N263" s="220"/>
      <c r="O263" s="220"/>
      <c r="P263" s="220"/>
      <c r="Q263" s="220"/>
      <c r="R263" s="220"/>
      <c r="S263" s="220"/>
      <c r="T263" s="221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22" t="s">
        <v>153</v>
      </c>
      <c r="AU263" s="222" t="s">
        <v>79</v>
      </c>
      <c r="AV263" s="12" t="s">
        <v>81</v>
      </c>
      <c r="AW263" s="12" t="s">
        <v>33</v>
      </c>
      <c r="AX263" s="12" t="s">
        <v>71</v>
      </c>
      <c r="AY263" s="222" t="s">
        <v>145</v>
      </c>
    </row>
    <row r="264" s="12" customFormat="1">
      <c r="A264" s="12"/>
      <c r="B264" s="211"/>
      <c r="C264" s="212"/>
      <c r="D264" s="213" t="s">
        <v>153</v>
      </c>
      <c r="E264" s="214" t="s">
        <v>19</v>
      </c>
      <c r="F264" s="215" t="s">
        <v>333</v>
      </c>
      <c r="G264" s="212"/>
      <c r="H264" s="216">
        <v>5.5</v>
      </c>
      <c r="I264" s="217"/>
      <c r="J264" s="212"/>
      <c r="K264" s="212"/>
      <c r="L264" s="218"/>
      <c r="M264" s="219"/>
      <c r="N264" s="220"/>
      <c r="O264" s="220"/>
      <c r="P264" s="220"/>
      <c r="Q264" s="220"/>
      <c r="R264" s="220"/>
      <c r="S264" s="220"/>
      <c r="T264" s="221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22" t="s">
        <v>153</v>
      </c>
      <c r="AU264" s="222" t="s">
        <v>79</v>
      </c>
      <c r="AV264" s="12" t="s">
        <v>81</v>
      </c>
      <c r="AW264" s="12" t="s">
        <v>33</v>
      </c>
      <c r="AX264" s="12" t="s">
        <v>71</v>
      </c>
      <c r="AY264" s="222" t="s">
        <v>145</v>
      </c>
    </row>
    <row r="265" s="12" customFormat="1">
      <c r="A265" s="12"/>
      <c r="B265" s="211"/>
      <c r="C265" s="212"/>
      <c r="D265" s="213" t="s">
        <v>153</v>
      </c>
      <c r="E265" s="214" t="s">
        <v>19</v>
      </c>
      <c r="F265" s="215" t="s">
        <v>334</v>
      </c>
      <c r="G265" s="212"/>
      <c r="H265" s="216">
        <v>2.3999999999999999</v>
      </c>
      <c r="I265" s="217"/>
      <c r="J265" s="212"/>
      <c r="K265" s="212"/>
      <c r="L265" s="218"/>
      <c r="M265" s="219"/>
      <c r="N265" s="220"/>
      <c r="O265" s="220"/>
      <c r="P265" s="220"/>
      <c r="Q265" s="220"/>
      <c r="R265" s="220"/>
      <c r="S265" s="220"/>
      <c r="T265" s="221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22" t="s">
        <v>153</v>
      </c>
      <c r="AU265" s="222" t="s">
        <v>79</v>
      </c>
      <c r="AV265" s="12" t="s">
        <v>81</v>
      </c>
      <c r="AW265" s="12" t="s">
        <v>33</v>
      </c>
      <c r="AX265" s="12" t="s">
        <v>71</v>
      </c>
      <c r="AY265" s="222" t="s">
        <v>145</v>
      </c>
    </row>
    <row r="266" s="12" customFormat="1">
      <c r="A266" s="12"/>
      <c r="B266" s="211"/>
      <c r="C266" s="212"/>
      <c r="D266" s="213" t="s">
        <v>153</v>
      </c>
      <c r="E266" s="214" t="s">
        <v>19</v>
      </c>
      <c r="F266" s="215" t="s">
        <v>335</v>
      </c>
      <c r="G266" s="212"/>
      <c r="H266" s="216">
        <v>9.5999999999999996</v>
      </c>
      <c r="I266" s="217"/>
      <c r="J266" s="212"/>
      <c r="K266" s="212"/>
      <c r="L266" s="218"/>
      <c r="M266" s="219"/>
      <c r="N266" s="220"/>
      <c r="O266" s="220"/>
      <c r="P266" s="220"/>
      <c r="Q266" s="220"/>
      <c r="R266" s="220"/>
      <c r="S266" s="220"/>
      <c r="T266" s="221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22" t="s">
        <v>153</v>
      </c>
      <c r="AU266" s="222" t="s">
        <v>79</v>
      </c>
      <c r="AV266" s="12" t="s">
        <v>81</v>
      </c>
      <c r="AW266" s="12" t="s">
        <v>33</v>
      </c>
      <c r="AX266" s="12" t="s">
        <v>71</v>
      </c>
      <c r="AY266" s="222" t="s">
        <v>145</v>
      </c>
    </row>
    <row r="267" s="12" customFormat="1">
      <c r="A267" s="12"/>
      <c r="B267" s="211"/>
      <c r="C267" s="212"/>
      <c r="D267" s="213" t="s">
        <v>153</v>
      </c>
      <c r="E267" s="214" t="s">
        <v>19</v>
      </c>
      <c r="F267" s="215" t="s">
        <v>336</v>
      </c>
      <c r="G267" s="212"/>
      <c r="H267" s="216">
        <v>4.2000000000000002</v>
      </c>
      <c r="I267" s="217"/>
      <c r="J267" s="212"/>
      <c r="K267" s="212"/>
      <c r="L267" s="218"/>
      <c r="M267" s="219"/>
      <c r="N267" s="220"/>
      <c r="O267" s="220"/>
      <c r="P267" s="220"/>
      <c r="Q267" s="220"/>
      <c r="R267" s="220"/>
      <c r="S267" s="220"/>
      <c r="T267" s="221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22" t="s">
        <v>153</v>
      </c>
      <c r="AU267" s="222" t="s">
        <v>79</v>
      </c>
      <c r="AV267" s="12" t="s">
        <v>81</v>
      </c>
      <c r="AW267" s="12" t="s">
        <v>33</v>
      </c>
      <c r="AX267" s="12" t="s">
        <v>71</v>
      </c>
      <c r="AY267" s="222" t="s">
        <v>145</v>
      </c>
    </row>
    <row r="268" s="12" customFormat="1">
      <c r="A268" s="12"/>
      <c r="B268" s="211"/>
      <c r="C268" s="212"/>
      <c r="D268" s="213" t="s">
        <v>153</v>
      </c>
      <c r="E268" s="214" t="s">
        <v>19</v>
      </c>
      <c r="F268" s="215" t="s">
        <v>337</v>
      </c>
      <c r="G268" s="212"/>
      <c r="H268" s="216">
        <v>2.2999999999999998</v>
      </c>
      <c r="I268" s="217"/>
      <c r="J268" s="212"/>
      <c r="K268" s="212"/>
      <c r="L268" s="218"/>
      <c r="M268" s="219"/>
      <c r="N268" s="220"/>
      <c r="O268" s="220"/>
      <c r="P268" s="220"/>
      <c r="Q268" s="220"/>
      <c r="R268" s="220"/>
      <c r="S268" s="220"/>
      <c r="T268" s="221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22" t="s">
        <v>153</v>
      </c>
      <c r="AU268" s="222" t="s">
        <v>79</v>
      </c>
      <c r="AV268" s="12" t="s">
        <v>81</v>
      </c>
      <c r="AW268" s="12" t="s">
        <v>33</v>
      </c>
      <c r="AX268" s="12" t="s">
        <v>71</v>
      </c>
      <c r="AY268" s="222" t="s">
        <v>145</v>
      </c>
    </row>
    <row r="269" s="12" customFormat="1">
      <c r="A269" s="12"/>
      <c r="B269" s="211"/>
      <c r="C269" s="212"/>
      <c r="D269" s="213" t="s">
        <v>153</v>
      </c>
      <c r="E269" s="214" t="s">
        <v>19</v>
      </c>
      <c r="F269" s="215" t="s">
        <v>338</v>
      </c>
      <c r="G269" s="212"/>
      <c r="H269" s="216">
        <v>9.1999999999999993</v>
      </c>
      <c r="I269" s="217"/>
      <c r="J269" s="212"/>
      <c r="K269" s="212"/>
      <c r="L269" s="218"/>
      <c r="M269" s="219"/>
      <c r="N269" s="220"/>
      <c r="O269" s="220"/>
      <c r="P269" s="220"/>
      <c r="Q269" s="220"/>
      <c r="R269" s="220"/>
      <c r="S269" s="220"/>
      <c r="T269" s="221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22" t="s">
        <v>153</v>
      </c>
      <c r="AU269" s="222" t="s">
        <v>79</v>
      </c>
      <c r="AV269" s="12" t="s">
        <v>81</v>
      </c>
      <c r="AW269" s="12" t="s">
        <v>33</v>
      </c>
      <c r="AX269" s="12" t="s">
        <v>71</v>
      </c>
      <c r="AY269" s="222" t="s">
        <v>145</v>
      </c>
    </row>
    <row r="270" s="12" customFormat="1">
      <c r="A270" s="12"/>
      <c r="B270" s="211"/>
      <c r="C270" s="212"/>
      <c r="D270" s="213" t="s">
        <v>153</v>
      </c>
      <c r="E270" s="214" t="s">
        <v>19</v>
      </c>
      <c r="F270" s="215" t="s">
        <v>339</v>
      </c>
      <c r="G270" s="212"/>
      <c r="H270" s="216">
        <v>7.5</v>
      </c>
      <c r="I270" s="217"/>
      <c r="J270" s="212"/>
      <c r="K270" s="212"/>
      <c r="L270" s="218"/>
      <c r="M270" s="219"/>
      <c r="N270" s="220"/>
      <c r="O270" s="220"/>
      <c r="P270" s="220"/>
      <c r="Q270" s="220"/>
      <c r="R270" s="220"/>
      <c r="S270" s="220"/>
      <c r="T270" s="221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22" t="s">
        <v>153</v>
      </c>
      <c r="AU270" s="222" t="s">
        <v>79</v>
      </c>
      <c r="AV270" s="12" t="s">
        <v>81</v>
      </c>
      <c r="AW270" s="12" t="s">
        <v>33</v>
      </c>
      <c r="AX270" s="12" t="s">
        <v>71</v>
      </c>
      <c r="AY270" s="222" t="s">
        <v>145</v>
      </c>
    </row>
    <row r="271" s="12" customFormat="1">
      <c r="A271" s="12"/>
      <c r="B271" s="211"/>
      <c r="C271" s="212"/>
      <c r="D271" s="213" t="s">
        <v>153</v>
      </c>
      <c r="E271" s="214" t="s">
        <v>19</v>
      </c>
      <c r="F271" s="215" t="s">
        <v>340</v>
      </c>
      <c r="G271" s="212"/>
      <c r="H271" s="216">
        <v>9.0500000000000007</v>
      </c>
      <c r="I271" s="217"/>
      <c r="J271" s="212"/>
      <c r="K271" s="212"/>
      <c r="L271" s="218"/>
      <c r="M271" s="219"/>
      <c r="N271" s="220"/>
      <c r="O271" s="220"/>
      <c r="P271" s="220"/>
      <c r="Q271" s="220"/>
      <c r="R271" s="220"/>
      <c r="S271" s="220"/>
      <c r="T271" s="221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22" t="s">
        <v>153</v>
      </c>
      <c r="AU271" s="222" t="s">
        <v>79</v>
      </c>
      <c r="AV271" s="12" t="s">
        <v>81</v>
      </c>
      <c r="AW271" s="12" t="s">
        <v>33</v>
      </c>
      <c r="AX271" s="12" t="s">
        <v>71</v>
      </c>
      <c r="AY271" s="222" t="s">
        <v>145</v>
      </c>
    </row>
    <row r="272" s="12" customFormat="1">
      <c r="A272" s="12"/>
      <c r="B272" s="211"/>
      <c r="C272" s="212"/>
      <c r="D272" s="213" t="s">
        <v>153</v>
      </c>
      <c r="E272" s="214" t="s">
        <v>19</v>
      </c>
      <c r="F272" s="215" t="s">
        <v>341</v>
      </c>
      <c r="G272" s="212"/>
      <c r="H272" s="216">
        <v>4.4500000000000002</v>
      </c>
      <c r="I272" s="217"/>
      <c r="J272" s="212"/>
      <c r="K272" s="212"/>
      <c r="L272" s="218"/>
      <c r="M272" s="219"/>
      <c r="N272" s="220"/>
      <c r="O272" s="220"/>
      <c r="P272" s="220"/>
      <c r="Q272" s="220"/>
      <c r="R272" s="220"/>
      <c r="S272" s="220"/>
      <c r="T272" s="221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22" t="s">
        <v>153</v>
      </c>
      <c r="AU272" s="222" t="s">
        <v>79</v>
      </c>
      <c r="AV272" s="12" t="s">
        <v>81</v>
      </c>
      <c r="AW272" s="12" t="s">
        <v>33</v>
      </c>
      <c r="AX272" s="12" t="s">
        <v>71</v>
      </c>
      <c r="AY272" s="222" t="s">
        <v>145</v>
      </c>
    </row>
    <row r="273" s="12" customFormat="1">
      <c r="A273" s="12"/>
      <c r="B273" s="211"/>
      <c r="C273" s="212"/>
      <c r="D273" s="213" t="s">
        <v>153</v>
      </c>
      <c r="E273" s="214" t="s">
        <v>19</v>
      </c>
      <c r="F273" s="215" t="s">
        <v>342</v>
      </c>
      <c r="G273" s="212"/>
      <c r="H273" s="216">
        <v>8.9499999999999993</v>
      </c>
      <c r="I273" s="217"/>
      <c r="J273" s="212"/>
      <c r="K273" s="212"/>
      <c r="L273" s="218"/>
      <c r="M273" s="219"/>
      <c r="N273" s="220"/>
      <c r="O273" s="220"/>
      <c r="P273" s="220"/>
      <c r="Q273" s="220"/>
      <c r="R273" s="220"/>
      <c r="S273" s="220"/>
      <c r="T273" s="221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22" t="s">
        <v>153</v>
      </c>
      <c r="AU273" s="222" t="s">
        <v>79</v>
      </c>
      <c r="AV273" s="12" t="s">
        <v>81</v>
      </c>
      <c r="AW273" s="12" t="s">
        <v>33</v>
      </c>
      <c r="AX273" s="12" t="s">
        <v>71</v>
      </c>
      <c r="AY273" s="222" t="s">
        <v>145</v>
      </c>
    </row>
    <row r="274" s="12" customFormat="1">
      <c r="A274" s="12"/>
      <c r="B274" s="211"/>
      <c r="C274" s="212"/>
      <c r="D274" s="213" t="s">
        <v>153</v>
      </c>
      <c r="E274" s="214" t="s">
        <v>19</v>
      </c>
      <c r="F274" s="215" t="s">
        <v>343</v>
      </c>
      <c r="G274" s="212"/>
      <c r="H274" s="216">
        <v>6.5999999999999996</v>
      </c>
      <c r="I274" s="217"/>
      <c r="J274" s="212"/>
      <c r="K274" s="212"/>
      <c r="L274" s="218"/>
      <c r="M274" s="219"/>
      <c r="N274" s="220"/>
      <c r="O274" s="220"/>
      <c r="P274" s="220"/>
      <c r="Q274" s="220"/>
      <c r="R274" s="220"/>
      <c r="S274" s="220"/>
      <c r="T274" s="221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22" t="s">
        <v>153</v>
      </c>
      <c r="AU274" s="222" t="s">
        <v>79</v>
      </c>
      <c r="AV274" s="12" t="s">
        <v>81</v>
      </c>
      <c r="AW274" s="12" t="s">
        <v>33</v>
      </c>
      <c r="AX274" s="12" t="s">
        <v>71</v>
      </c>
      <c r="AY274" s="222" t="s">
        <v>145</v>
      </c>
    </row>
    <row r="275" s="12" customFormat="1">
      <c r="A275" s="12"/>
      <c r="B275" s="211"/>
      <c r="C275" s="212"/>
      <c r="D275" s="213" t="s">
        <v>153</v>
      </c>
      <c r="E275" s="214" t="s">
        <v>19</v>
      </c>
      <c r="F275" s="215" t="s">
        <v>344</v>
      </c>
      <c r="G275" s="212"/>
      <c r="H275" s="216">
        <v>5.2750000000000004</v>
      </c>
      <c r="I275" s="217"/>
      <c r="J275" s="212"/>
      <c r="K275" s="212"/>
      <c r="L275" s="218"/>
      <c r="M275" s="219"/>
      <c r="N275" s="220"/>
      <c r="O275" s="220"/>
      <c r="P275" s="220"/>
      <c r="Q275" s="220"/>
      <c r="R275" s="220"/>
      <c r="S275" s="220"/>
      <c r="T275" s="221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22" t="s">
        <v>153</v>
      </c>
      <c r="AU275" s="222" t="s">
        <v>79</v>
      </c>
      <c r="AV275" s="12" t="s">
        <v>81</v>
      </c>
      <c r="AW275" s="12" t="s">
        <v>33</v>
      </c>
      <c r="AX275" s="12" t="s">
        <v>71</v>
      </c>
      <c r="AY275" s="222" t="s">
        <v>145</v>
      </c>
    </row>
    <row r="276" s="12" customFormat="1">
      <c r="A276" s="12"/>
      <c r="B276" s="211"/>
      <c r="C276" s="212"/>
      <c r="D276" s="213" t="s">
        <v>153</v>
      </c>
      <c r="E276" s="214" t="s">
        <v>19</v>
      </c>
      <c r="F276" s="215" t="s">
        <v>345</v>
      </c>
      <c r="G276" s="212"/>
      <c r="H276" s="216">
        <v>2.1000000000000001</v>
      </c>
      <c r="I276" s="217"/>
      <c r="J276" s="212"/>
      <c r="K276" s="212"/>
      <c r="L276" s="218"/>
      <c r="M276" s="219"/>
      <c r="N276" s="220"/>
      <c r="O276" s="220"/>
      <c r="P276" s="220"/>
      <c r="Q276" s="220"/>
      <c r="R276" s="220"/>
      <c r="S276" s="220"/>
      <c r="T276" s="221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22" t="s">
        <v>153</v>
      </c>
      <c r="AU276" s="222" t="s">
        <v>79</v>
      </c>
      <c r="AV276" s="12" t="s">
        <v>81</v>
      </c>
      <c r="AW276" s="12" t="s">
        <v>33</v>
      </c>
      <c r="AX276" s="12" t="s">
        <v>71</v>
      </c>
      <c r="AY276" s="222" t="s">
        <v>145</v>
      </c>
    </row>
    <row r="277" s="12" customFormat="1">
      <c r="A277" s="12"/>
      <c r="B277" s="211"/>
      <c r="C277" s="212"/>
      <c r="D277" s="213" t="s">
        <v>153</v>
      </c>
      <c r="E277" s="214" t="s">
        <v>19</v>
      </c>
      <c r="F277" s="215" t="s">
        <v>346</v>
      </c>
      <c r="G277" s="212"/>
      <c r="H277" s="216">
        <v>4.0099999999999998</v>
      </c>
      <c r="I277" s="217"/>
      <c r="J277" s="212"/>
      <c r="K277" s="212"/>
      <c r="L277" s="218"/>
      <c r="M277" s="219"/>
      <c r="N277" s="220"/>
      <c r="O277" s="220"/>
      <c r="P277" s="220"/>
      <c r="Q277" s="220"/>
      <c r="R277" s="220"/>
      <c r="S277" s="220"/>
      <c r="T277" s="221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22" t="s">
        <v>153</v>
      </c>
      <c r="AU277" s="222" t="s">
        <v>79</v>
      </c>
      <c r="AV277" s="12" t="s">
        <v>81</v>
      </c>
      <c r="AW277" s="12" t="s">
        <v>33</v>
      </c>
      <c r="AX277" s="12" t="s">
        <v>71</v>
      </c>
      <c r="AY277" s="222" t="s">
        <v>145</v>
      </c>
    </row>
    <row r="278" s="12" customFormat="1">
      <c r="A278" s="12"/>
      <c r="B278" s="211"/>
      <c r="C278" s="212"/>
      <c r="D278" s="213" t="s">
        <v>153</v>
      </c>
      <c r="E278" s="214" t="s">
        <v>19</v>
      </c>
      <c r="F278" s="215" t="s">
        <v>347</v>
      </c>
      <c r="G278" s="212"/>
      <c r="H278" s="216">
        <v>2.96</v>
      </c>
      <c r="I278" s="217"/>
      <c r="J278" s="212"/>
      <c r="K278" s="212"/>
      <c r="L278" s="218"/>
      <c r="M278" s="219"/>
      <c r="N278" s="220"/>
      <c r="O278" s="220"/>
      <c r="P278" s="220"/>
      <c r="Q278" s="220"/>
      <c r="R278" s="220"/>
      <c r="S278" s="220"/>
      <c r="T278" s="221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22" t="s">
        <v>153</v>
      </c>
      <c r="AU278" s="222" t="s">
        <v>79</v>
      </c>
      <c r="AV278" s="12" t="s">
        <v>81</v>
      </c>
      <c r="AW278" s="12" t="s">
        <v>33</v>
      </c>
      <c r="AX278" s="12" t="s">
        <v>71</v>
      </c>
      <c r="AY278" s="222" t="s">
        <v>145</v>
      </c>
    </row>
    <row r="279" s="12" customFormat="1">
      <c r="A279" s="12"/>
      <c r="B279" s="211"/>
      <c r="C279" s="212"/>
      <c r="D279" s="213" t="s">
        <v>153</v>
      </c>
      <c r="E279" s="214" t="s">
        <v>19</v>
      </c>
      <c r="F279" s="215" t="s">
        <v>348</v>
      </c>
      <c r="G279" s="212"/>
      <c r="H279" s="216">
        <v>1.95</v>
      </c>
      <c r="I279" s="217"/>
      <c r="J279" s="212"/>
      <c r="K279" s="212"/>
      <c r="L279" s="218"/>
      <c r="M279" s="219"/>
      <c r="N279" s="220"/>
      <c r="O279" s="220"/>
      <c r="P279" s="220"/>
      <c r="Q279" s="220"/>
      <c r="R279" s="220"/>
      <c r="S279" s="220"/>
      <c r="T279" s="221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22" t="s">
        <v>153</v>
      </c>
      <c r="AU279" s="222" t="s">
        <v>79</v>
      </c>
      <c r="AV279" s="12" t="s">
        <v>81</v>
      </c>
      <c r="AW279" s="12" t="s">
        <v>33</v>
      </c>
      <c r="AX279" s="12" t="s">
        <v>71</v>
      </c>
      <c r="AY279" s="222" t="s">
        <v>145</v>
      </c>
    </row>
    <row r="280" s="12" customFormat="1">
      <c r="A280" s="12"/>
      <c r="B280" s="211"/>
      <c r="C280" s="212"/>
      <c r="D280" s="213" t="s">
        <v>153</v>
      </c>
      <c r="E280" s="214" t="s">
        <v>19</v>
      </c>
      <c r="F280" s="215" t="s">
        <v>349</v>
      </c>
      <c r="G280" s="212"/>
      <c r="H280" s="216">
        <v>2.8399999999999999</v>
      </c>
      <c r="I280" s="217"/>
      <c r="J280" s="212"/>
      <c r="K280" s="212"/>
      <c r="L280" s="218"/>
      <c r="M280" s="219"/>
      <c r="N280" s="220"/>
      <c r="O280" s="220"/>
      <c r="P280" s="220"/>
      <c r="Q280" s="220"/>
      <c r="R280" s="220"/>
      <c r="S280" s="220"/>
      <c r="T280" s="221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22" t="s">
        <v>153</v>
      </c>
      <c r="AU280" s="222" t="s">
        <v>79</v>
      </c>
      <c r="AV280" s="12" t="s">
        <v>81</v>
      </c>
      <c r="AW280" s="12" t="s">
        <v>33</v>
      </c>
      <c r="AX280" s="12" t="s">
        <v>71</v>
      </c>
      <c r="AY280" s="222" t="s">
        <v>145</v>
      </c>
    </row>
    <row r="281" s="12" customFormat="1">
      <c r="A281" s="12"/>
      <c r="B281" s="211"/>
      <c r="C281" s="212"/>
      <c r="D281" s="213" t="s">
        <v>153</v>
      </c>
      <c r="E281" s="214" t="s">
        <v>19</v>
      </c>
      <c r="F281" s="215" t="s">
        <v>345</v>
      </c>
      <c r="G281" s="212"/>
      <c r="H281" s="216">
        <v>2.1000000000000001</v>
      </c>
      <c r="I281" s="217"/>
      <c r="J281" s="212"/>
      <c r="K281" s="212"/>
      <c r="L281" s="218"/>
      <c r="M281" s="219"/>
      <c r="N281" s="220"/>
      <c r="O281" s="220"/>
      <c r="P281" s="220"/>
      <c r="Q281" s="220"/>
      <c r="R281" s="220"/>
      <c r="S281" s="220"/>
      <c r="T281" s="221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22" t="s">
        <v>153</v>
      </c>
      <c r="AU281" s="222" t="s">
        <v>79</v>
      </c>
      <c r="AV281" s="12" t="s">
        <v>81</v>
      </c>
      <c r="AW281" s="12" t="s">
        <v>33</v>
      </c>
      <c r="AX281" s="12" t="s">
        <v>71</v>
      </c>
      <c r="AY281" s="222" t="s">
        <v>145</v>
      </c>
    </row>
    <row r="282" s="12" customFormat="1">
      <c r="A282" s="12"/>
      <c r="B282" s="211"/>
      <c r="C282" s="212"/>
      <c r="D282" s="213" t="s">
        <v>153</v>
      </c>
      <c r="E282" s="214" t="s">
        <v>19</v>
      </c>
      <c r="F282" s="215" t="s">
        <v>345</v>
      </c>
      <c r="G282" s="212"/>
      <c r="H282" s="216">
        <v>2.1000000000000001</v>
      </c>
      <c r="I282" s="217"/>
      <c r="J282" s="212"/>
      <c r="K282" s="212"/>
      <c r="L282" s="218"/>
      <c r="M282" s="219"/>
      <c r="N282" s="220"/>
      <c r="O282" s="220"/>
      <c r="P282" s="220"/>
      <c r="Q282" s="220"/>
      <c r="R282" s="220"/>
      <c r="S282" s="220"/>
      <c r="T282" s="221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22" t="s">
        <v>153</v>
      </c>
      <c r="AU282" s="222" t="s">
        <v>79</v>
      </c>
      <c r="AV282" s="12" t="s">
        <v>81</v>
      </c>
      <c r="AW282" s="12" t="s">
        <v>33</v>
      </c>
      <c r="AX282" s="12" t="s">
        <v>71</v>
      </c>
      <c r="AY282" s="222" t="s">
        <v>145</v>
      </c>
    </row>
    <row r="283" s="12" customFormat="1">
      <c r="A283" s="12"/>
      <c r="B283" s="211"/>
      <c r="C283" s="212"/>
      <c r="D283" s="213" t="s">
        <v>153</v>
      </c>
      <c r="E283" s="214" t="s">
        <v>19</v>
      </c>
      <c r="F283" s="215" t="s">
        <v>350</v>
      </c>
      <c r="G283" s="212"/>
      <c r="H283" s="216">
        <v>2.1000000000000001</v>
      </c>
      <c r="I283" s="217"/>
      <c r="J283" s="212"/>
      <c r="K283" s="212"/>
      <c r="L283" s="218"/>
      <c r="M283" s="219"/>
      <c r="N283" s="220"/>
      <c r="O283" s="220"/>
      <c r="P283" s="220"/>
      <c r="Q283" s="220"/>
      <c r="R283" s="220"/>
      <c r="S283" s="220"/>
      <c r="T283" s="221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22" t="s">
        <v>153</v>
      </c>
      <c r="AU283" s="222" t="s">
        <v>79</v>
      </c>
      <c r="AV283" s="12" t="s">
        <v>81</v>
      </c>
      <c r="AW283" s="12" t="s">
        <v>33</v>
      </c>
      <c r="AX283" s="12" t="s">
        <v>71</v>
      </c>
      <c r="AY283" s="222" t="s">
        <v>145</v>
      </c>
    </row>
    <row r="284" s="12" customFormat="1">
      <c r="A284" s="12"/>
      <c r="B284" s="211"/>
      <c r="C284" s="212"/>
      <c r="D284" s="213" t="s">
        <v>153</v>
      </c>
      <c r="E284" s="214" t="s">
        <v>19</v>
      </c>
      <c r="F284" s="215" t="s">
        <v>351</v>
      </c>
      <c r="G284" s="212"/>
      <c r="H284" s="216">
        <v>1.464</v>
      </c>
      <c r="I284" s="217"/>
      <c r="J284" s="212"/>
      <c r="K284" s="212"/>
      <c r="L284" s="218"/>
      <c r="M284" s="219"/>
      <c r="N284" s="220"/>
      <c r="O284" s="220"/>
      <c r="P284" s="220"/>
      <c r="Q284" s="220"/>
      <c r="R284" s="220"/>
      <c r="S284" s="220"/>
      <c r="T284" s="221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22" t="s">
        <v>153</v>
      </c>
      <c r="AU284" s="222" t="s">
        <v>79</v>
      </c>
      <c r="AV284" s="12" t="s">
        <v>81</v>
      </c>
      <c r="AW284" s="12" t="s">
        <v>33</v>
      </c>
      <c r="AX284" s="12" t="s">
        <v>71</v>
      </c>
      <c r="AY284" s="222" t="s">
        <v>145</v>
      </c>
    </row>
    <row r="285" s="12" customFormat="1">
      <c r="A285" s="12"/>
      <c r="B285" s="211"/>
      <c r="C285" s="212"/>
      <c r="D285" s="213" t="s">
        <v>153</v>
      </c>
      <c r="E285" s="214" t="s">
        <v>19</v>
      </c>
      <c r="F285" s="215" t="s">
        <v>352</v>
      </c>
      <c r="G285" s="212"/>
      <c r="H285" s="216">
        <v>1.792</v>
      </c>
      <c r="I285" s="217"/>
      <c r="J285" s="212"/>
      <c r="K285" s="212"/>
      <c r="L285" s="218"/>
      <c r="M285" s="219"/>
      <c r="N285" s="220"/>
      <c r="O285" s="220"/>
      <c r="P285" s="220"/>
      <c r="Q285" s="220"/>
      <c r="R285" s="220"/>
      <c r="S285" s="220"/>
      <c r="T285" s="221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22" t="s">
        <v>153</v>
      </c>
      <c r="AU285" s="222" t="s">
        <v>79</v>
      </c>
      <c r="AV285" s="12" t="s">
        <v>81</v>
      </c>
      <c r="AW285" s="12" t="s">
        <v>33</v>
      </c>
      <c r="AX285" s="12" t="s">
        <v>71</v>
      </c>
      <c r="AY285" s="222" t="s">
        <v>145</v>
      </c>
    </row>
    <row r="286" s="12" customFormat="1">
      <c r="A286" s="12"/>
      <c r="B286" s="211"/>
      <c r="C286" s="212"/>
      <c r="D286" s="213" t="s">
        <v>153</v>
      </c>
      <c r="E286" s="214" t="s">
        <v>19</v>
      </c>
      <c r="F286" s="215" t="s">
        <v>353</v>
      </c>
      <c r="G286" s="212"/>
      <c r="H286" s="216">
        <v>1.464</v>
      </c>
      <c r="I286" s="217"/>
      <c r="J286" s="212"/>
      <c r="K286" s="212"/>
      <c r="L286" s="218"/>
      <c r="M286" s="219"/>
      <c r="N286" s="220"/>
      <c r="O286" s="220"/>
      <c r="P286" s="220"/>
      <c r="Q286" s="220"/>
      <c r="R286" s="220"/>
      <c r="S286" s="220"/>
      <c r="T286" s="221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22" t="s">
        <v>153</v>
      </c>
      <c r="AU286" s="222" t="s">
        <v>79</v>
      </c>
      <c r="AV286" s="12" t="s">
        <v>81</v>
      </c>
      <c r="AW286" s="12" t="s">
        <v>33</v>
      </c>
      <c r="AX286" s="12" t="s">
        <v>71</v>
      </c>
      <c r="AY286" s="222" t="s">
        <v>145</v>
      </c>
    </row>
    <row r="287" s="12" customFormat="1">
      <c r="A287" s="12"/>
      <c r="B287" s="211"/>
      <c r="C287" s="212"/>
      <c r="D287" s="213" t="s">
        <v>153</v>
      </c>
      <c r="E287" s="214" t="s">
        <v>19</v>
      </c>
      <c r="F287" s="215" t="s">
        <v>352</v>
      </c>
      <c r="G287" s="212"/>
      <c r="H287" s="216">
        <v>1.792</v>
      </c>
      <c r="I287" s="217"/>
      <c r="J287" s="212"/>
      <c r="K287" s="212"/>
      <c r="L287" s="218"/>
      <c r="M287" s="219"/>
      <c r="N287" s="220"/>
      <c r="O287" s="220"/>
      <c r="P287" s="220"/>
      <c r="Q287" s="220"/>
      <c r="R287" s="220"/>
      <c r="S287" s="220"/>
      <c r="T287" s="221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22" t="s">
        <v>153</v>
      </c>
      <c r="AU287" s="222" t="s">
        <v>79</v>
      </c>
      <c r="AV287" s="12" t="s">
        <v>81</v>
      </c>
      <c r="AW287" s="12" t="s">
        <v>33</v>
      </c>
      <c r="AX287" s="12" t="s">
        <v>71</v>
      </c>
      <c r="AY287" s="222" t="s">
        <v>145</v>
      </c>
    </row>
    <row r="288" s="13" customFormat="1">
      <c r="A288" s="13"/>
      <c r="B288" s="223"/>
      <c r="C288" s="224"/>
      <c r="D288" s="213" t="s">
        <v>153</v>
      </c>
      <c r="E288" s="225" t="s">
        <v>19</v>
      </c>
      <c r="F288" s="226" t="s">
        <v>155</v>
      </c>
      <c r="G288" s="224"/>
      <c r="H288" s="227">
        <v>102.07699999999998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153</v>
      </c>
      <c r="AU288" s="233" t="s">
        <v>79</v>
      </c>
      <c r="AV288" s="13" t="s">
        <v>152</v>
      </c>
      <c r="AW288" s="13" t="s">
        <v>33</v>
      </c>
      <c r="AX288" s="13" t="s">
        <v>79</v>
      </c>
      <c r="AY288" s="233" t="s">
        <v>145</v>
      </c>
    </row>
    <row r="289" s="2" customFormat="1" ht="16.5" customHeight="1">
      <c r="A289" s="38"/>
      <c r="B289" s="39"/>
      <c r="C289" s="197" t="s">
        <v>156</v>
      </c>
      <c r="D289" s="197" t="s">
        <v>148</v>
      </c>
      <c r="E289" s="198" t="s">
        <v>354</v>
      </c>
      <c r="F289" s="199" t="s">
        <v>355</v>
      </c>
      <c r="G289" s="200" t="s">
        <v>188</v>
      </c>
      <c r="H289" s="201">
        <v>1.2</v>
      </c>
      <c r="I289" s="202"/>
      <c r="J289" s="203">
        <f>ROUND(I289*H289,2)</f>
        <v>0</v>
      </c>
      <c r="K289" s="204"/>
      <c r="L289" s="44"/>
      <c r="M289" s="205" t="s">
        <v>19</v>
      </c>
      <c r="N289" s="206" t="s">
        <v>42</v>
      </c>
      <c r="O289" s="84"/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09" t="s">
        <v>152</v>
      </c>
      <c r="AT289" s="209" t="s">
        <v>148</v>
      </c>
      <c r="AU289" s="209" t="s">
        <v>79</v>
      </c>
      <c r="AY289" s="17" t="s">
        <v>145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7" t="s">
        <v>79</v>
      </c>
      <c r="BK289" s="210">
        <f>ROUND(I289*H289,2)</f>
        <v>0</v>
      </c>
      <c r="BL289" s="17" t="s">
        <v>152</v>
      </c>
      <c r="BM289" s="209" t="s">
        <v>356</v>
      </c>
    </row>
    <row r="290" s="12" customFormat="1">
      <c r="A290" s="12"/>
      <c r="B290" s="211"/>
      <c r="C290" s="212"/>
      <c r="D290" s="213" t="s">
        <v>153</v>
      </c>
      <c r="E290" s="214" t="s">
        <v>19</v>
      </c>
      <c r="F290" s="215" t="s">
        <v>357</v>
      </c>
      <c r="G290" s="212"/>
      <c r="H290" s="216">
        <v>1.2</v>
      </c>
      <c r="I290" s="217"/>
      <c r="J290" s="212"/>
      <c r="K290" s="212"/>
      <c r="L290" s="218"/>
      <c r="M290" s="219"/>
      <c r="N290" s="220"/>
      <c r="O290" s="220"/>
      <c r="P290" s="220"/>
      <c r="Q290" s="220"/>
      <c r="R290" s="220"/>
      <c r="S290" s="220"/>
      <c r="T290" s="221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22" t="s">
        <v>153</v>
      </c>
      <c r="AU290" s="222" t="s">
        <v>79</v>
      </c>
      <c r="AV290" s="12" t="s">
        <v>81</v>
      </c>
      <c r="AW290" s="12" t="s">
        <v>33</v>
      </c>
      <c r="AX290" s="12" t="s">
        <v>71</v>
      </c>
      <c r="AY290" s="222" t="s">
        <v>145</v>
      </c>
    </row>
    <row r="291" s="13" customFormat="1">
      <c r="A291" s="13"/>
      <c r="B291" s="223"/>
      <c r="C291" s="224"/>
      <c r="D291" s="213" t="s">
        <v>153</v>
      </c>
      <c r="E291" s="225" t="s">
        <v>19</v>
      </c>
      <c r="F291" s="226" t="s">
        <v>155</v>
      </c>
      <c r="G291" s="224"/>
      <c r="H291" s="227">
        <v>1.2</v>
      </c>
      <c r="I291" s="228"/>
      <c r="J291" s="224"/>
      <c r="K291" s="224"/>
      <c r="L291" s="229"/>
      <c r="M291" s="230"/>
      <c r="N291" s="231"/>
      <c r="O291" s="231"/>
      <c r="P291" s="231"/>
      <c r="Q291" s="231"/>
      <c r="R291" s="231"/>
      <c r="S291" s="231"/>
      <c r="T291" s="23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3" t="s">
        <v>153</v>
      </c>
      <c r="AU291" s="233" t="s">
        <v>79</v>
      </c>
      <c r="AV291" s="13" t="s">
        <v>152</v>
      </c>
      <c r="AW291" s="13" t="s">
        <v>33</v>
      </c>
      <c r="AX291" s="13" t="s">
        <v>79</v>
      </c>
      <c r="AY291" s="233" t="s">
        <v>145</v>
      </c>
    </row>
    <row r="292" s="2" customFormat="1" ht="21.75" customHeight="1">
      <c r="A292" s="38"/>
      <c r="B292" s="39"/>
      <c r="C292" s="197" t="s">
        <v>245</v>
      </c>
      <c r="D292" s="197" t="s">
        <v>148</v>
      </c>
      <c r="E292" s="198" t="s">
        <v>358</v>
      </c>
      <c r="F292" s="199" t="s">
        <v>359</v>
      </c>
      <c r="G292" s="200" t="s">
        <v>206</v>
      </c>
      <c r="H292" s="201">
        <v>2</v>
      </c>
      <c r="I292" s="202"/>
      <c r="J292" s="203">
        <f>ROUND(I292*H292,2)</f>
        <v>0</v>
      </c>
      <c r="K292" s="204"/>
      <c r="L292" s="44"/>
      <c r="M292" s="205" t="s">
        <v>19</v>
      </c>
      <c r="N292" s="206" t="s">
        <v>42</v>
      </c>
      <c r="O292" s="84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9" t="s">
        <v>152</v>
      </c>
      <c r="AT292" s="209" t="s">
        <v>148</v>
      </c>
      <c r="AU292" s="209" t="s">
        <v>79</v>
      </c>
      <c r="AY292" s="17" t="s">
        <v>145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7" t="s">
        <v>79</v>
      </c>
      <c r="BK292" s="210">
        <f>ROUND(I292*H292,2)</f>
        <v>0</v>
      </c>
      <c r="BL292" s="17" t="s">
        <v>152</v>
      </c>
      <c r="BM292" s="209" t="s">
        <v>360</v>
      </c>
    </row>
    <row r="293" s="2" customFormat="1">
      <c r="A293" s="38"/>
      <c r="B293" s="39"/>
      <c r="C293" s="40"/>
      <c r="D293" s="213" t="s">
        <v>161</v>
      </c>
      <c r="E293" s="40"/>
      <c r="F293" s="234" t="s">
        <v>361</v>
      </c>
      <c r="G293" s="40"/>
      <c r="H293" s="40"/>
      <c r="I293" s="235"/>
      <c r="J293" s="40"/>
      <c r="K293" s="40"/>
      <c r="L293" s="44"/>
      <c r="M293" s="236"/>
      <c r="N293" s="237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161</v>
      </c>
      <c r="AU293" s="17" t="s">
        <v>79</v>
      </c>
    </row>
    <row r="294" s="12" customFormat="1">
      <c r="A294" s="12"/>
      <c r="B294" s="211"/>
      <c r="C294" s="212"/>
      <c r="D294" s="213" t="s">
        <v>153</v>
      </c>
      <c r="E294" s="214" t="s">
        <v>19</v>
      </c>
      <c r="F294" s="215" t="s">
        <v>362</v>
      </c>
      <c r="G294" s="212"/>
      <c r="H294" s="216">
        <v>2</v>
      </c>
      <c r="I294" s="217"/>
      <c r="J294" s="212"/>
      <c r="K294" s="212"/>
      <c r="L294" s="218"/>
      <c r="M294" s="219"/>
      <c r="N294" s="220"/>
      <c r="O294" s="220"/>
      <c r="P294" s="220"/>
      <c r="Q294" s="220"/>
      <c r="R294" s="220"/>
      <c r="S294" s="220"/>
      <c r="T294" s="221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22" t="s">
        <v>153</v>
      </c>
      <c r="AU294" s="222" t="s">
        <v>79</v>
      </c>
      <c r="AV294" s="12" t="s">
        <v>81</v>
      </c>
      <c r="AW294" s="12" t="s">
        <v>33</v>
      </c>
      <c r="AX294" s="12" t="s">
        <v>71</v>
      </c>
      <c r="AY294" s="222" t="s">
        <v>145</v>
      </c>
    </row>
    <row r="295" s="13" customFormat="1">
      <c r="A295" s="13"/>
      <c r="B295" s="223"/>
      <c r="C295" s="224"/>
      <c r="D295" s="213" t="s">
        <v>153</v>
      </c>
      <c r="E295" s="225" t="s">
        <v>19</v>
      </c>
      <c r="F295" s="226" t="s">
        <v>155</v>
      </c>
      <c r="G295" s="224"/>
      <c r="H295" s="227">
        <v>2</v>
      </c>
      <c r="I295" s="228"/>
      <c r="J295" s="224"/>
      <c r="K295" s="224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153</v>
      </c>
      <c r="AU295" s="233" t="s">
        <v>79</v>
      </c>
      <c r="AV295" s="13" t="s">
        <v>152</v>
      </c>
      <c r="AW295" s="13" t="s">
        <v>33</v>
      </c>
      <c r="AX295" s="13" t="s">
        <v>79</v>
      </c>
      <c r="AY295" s="233" t="s">
        <v>145</v>
      </c>
    </row>
    <row r="296" s="11" customFormat="1" ht="25.92" customHeight="1">
      <c r="A296" s="11"/>
      <c r="B296" s="183"/>
      <c r="C296" s="184"/>
      <c r="D296" s="185" t="s">
        <v>70</v>
      </c>
      <c r="E296" s="186" t="s">
        <v>356</v>
      </c>
      <c r="F296" s="186" t="s">
        <v>363</v>
      </c>
      <c r="G296" s="184"/>
      <c r="H296" s="184"/>
      <c r="I296" s="187"/>
      <c r="J296" s="188">
        <f>BK296</f>
        <v>0</v>
      </c>
      <c r="K296" s="184"/>
      <c r="L296" s="189"/>
      <c r="M296" s="190"/>
      <c r="N296" s="191"/>
      <c r="O296" s="191"/>
      <c r="P296" s="192">
        <f>SUM(P297:P318)</f>
        <v>0</v>
      </c>
      <c r="Q296" s="191"/>
      <c r="R296" s="192">
        <f>SUM(R297:R318)</f>
        <v>0</v>
      </c>
      <c r="S296" s="191"/>
      <c r="T296" s="193">
        <f>SUM(T297:T318)</f>
        <v>0</v>
      </c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R296" s="194" t="s">
        <v>79</v>
      </c>
      <c r="AT296" s="195" t="s">
        <v>70</v>
      </c>
      <c r="AU296" s="195" t="s">
        <v>71</v>
      </c>
      <c r="AY296" s="194" t="s">
        <v>145</v>
      </c>
      <c r="BK296" s="196">
        <f>SUM(BK297:BK318)</f>
        <v>0</v>
      </c>
    </row>
    <row r="297" s="2" customFormat="1" ht="16.5" customHeight="1">
      <c r="A297" s="38"/>
      <c r="B297" s="39"/>
      <c r="C297" s="197" t="s">
        <v>364</v>
      </c>
      <c r="D297" s="197" t="s">
        <v>148</v>
      </c>
      <c r="E297" s="198" t="s">
        <v>365</v>
      </c>
      <c r="F297" s="199" t="s">
        <v>366</v>
      </c>
      <c r="G297" s="200" t="s">
        <v>188</v>
      </c>
      <c r="H297" s="201">
        <v>1.0049999999999999</v>
      </c>
      <c r="I297" s="202"/>
      <c r="J297" s="203">
        <f>ROUND(I297*H297,2)</f>
        <v>0</v>
      </c>
      <c r="K297" s="204"/>
      <c r="L297" s="44"/>
      <c r="M297" s="205" t="s">
        <v>19</v>
      </c>
      <c r="N297" s="206" t="s">
        <v>42</v>
      </c>
      <c r="O297" s="84"/>
      <c r="P297" s="207">
        <f>O297*H297</f>
        <v>0</v>
      </c>
      <c r="Q297" s="207">
        <v>0</v>
      </c>
      <c r="R297" s="207">
        <f>Q297*H297</f>
        <v>0</v>
      </c>
      <c r="S297" s="207">
        <v>0</v>
      </c>
      <c r="T297" s="20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09" t="s">
        <v>152</v>
      </c>
      <c r="AT297" s="209" t="s">
        <v>148</v>
      </c>
      <c r="AU297" s="209" t="s">
        <v>79</v>
      </c>
      <c r="AY297" s="17" t="s">
        <v>145</v>
      </c>
      <c r="BE297" s="210">
        <f>IF(N297="základní",J297,0)</f>
        <v>0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7" t="s">
        <v>79</v>
      </c>
      <c r="BK297" s="210">
        <f>ROUND(I297*H297,2)</f>
        <v>0</v>
      </c>
      <c r="BL297" s="17" t="s">
        <v>152</v>
      </c>
      <c r="BM297" s="209" t="s">
        <v>367</v>
      </c>
    </row>
    <row r="298" s="2" customFormat="1">
      <c r="A298" s="38"/>
      <c r="B298" s="39"/>
      <c r="C298" s="40"/>
      <c r="D298" s="213" t="s">
        <v>161</v>
      </c>
      <c r="E298" s="40"/>
      <c r="F298" s="234" t="s">
        <v>162</v>
      </c>
      <c r="G298" s="40"/>
      <c r="H298" s="40"/>
      <c r="I298" s="235"/>
      <c r="J298" s="40"/>
      <c r="K298" s="40"/>
      <c r="L298" s="44"/>
      <c r="M298" s="236"/>
      <c r="N298" s="237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161</v>
      </c>
      <c r="AU298" s="17" t="s">
        <v>79</v>
      </c>
    </row>
    <row r="299" s="12" customFormat="1">
      <c r="A299" s="12"/>
      <c r="B299" s="211"/>
      <c r="C299" s="212"/>
      <c r="D299" s="213" t="s">
        <v>153</v>
      </c>
      <c r="E299" s="214" t="s">
        <v>19</v>
      </c>
      <c r="F299" s="215" t="s">
        <v>368</v>
      </c>
      <c r="G299" s="212"/>
      <c r="H299" s="216">
        <v>1.0049999999999999</v>
      </c>
      <c r="I299" s="217"/>
      <c r="J299" s="212"/>
      <c r="K299" s="212"/>
      <c r="L299" s="218"/>
      <c r="M299" s="219"/>
      <c r="N299" s="220"/>
      <c r="O299" s="220"/>
      <c r="P299" s="220"/>
      <c r="Q299" s="220"/>
      <c r="R299" s="220"/>
      <c r="S299" s="220"/>
      <c r="T299" s="221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22" t="s">
        <v>153</v>
      </c>
      <c r="AU299" s="222" t="s">
        <v>79</v>
      </c>
      <c r="AV299" s="12" t="s">
        <v>81</v>
      </c>
      <c r="AW299" s="12" t="s">
        <v>33</v>
      </c>
      <c r="AX299" s="12" t="s">
        <v>71</v>
      </c>
      <c r="AY299" s="222" t="s">
        <v>145</v>
      </c>
    </row>
    <row r="300" s="13" customFormat="1">
      <c r="A300" s="13"/>
      <c r="B300" s="223"/>
      <c r="C300" s="224"/>
      <c r="D300" s="213" t="s">
        <v>153</v>
      </c>
      <c r="E300" s="225" t="s">
        <v>19</v>
      </c>
      <c r="F300" s="226" t="s">
        <v>155</v>
      </c>
      <c r="G300" s="224"/>
      <c r="H300" s="227">
        <v>1.0049999999999999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153</v>
      </c>
      <c r="AU300" s="233" t="s">
        <v>79</v>
      </c>
      <c r="AV300" s="13" t="s">
        <v>152</v>
      </c>
      <c r="AW300" s="13" t="s">
        <v>33</v>
      </c>
      <c r="AX300" s="13" t="s">
        <v>79</v>
      </c>
      <c r="AY300" s="233" t="s">
        <v>145</v>
      </c>
    </row>
    <row r="301" s="2" customFormat="1" ht="21.75" customHeight="1">
      <c r="A301" s="38"/>
      <c r="B301" s="39"/>
      <c r="C301" s="197" t="s">
        <v>184</v>
      </c>
      <c r="D301" s="197" t="s">
        <v>148</v>
      </c>
      <c r="E301" s="198" t="s">
        <v>369</v>
      </c>
      <c r="F301" s="199" t="s">
        <v>370</v>
      </c>
      <c r="G301" s="200" t="s">
        <v>206</v>
      </c>
      <c r="H301" s="201">
        <v>11.44</v>
      </c>
      <c r="I301" s="202"/>
      <c r="J301" s="203">
        <f>ROUND(I301*H301,2)</f>
        <v>0</v>
      </c>
      <c r="K301" s="204"/>
      <c r="L301" s="44"/>
      <c r="M301" s="205" t="s">
        <v>19</v>
      </c>
      <c r="N301" s="206" t="s">
        <v>42</v>
      </c>
      <c r="O301" s="84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09" t="s">
        <v>152</v>
      </c>
      <c r="AT301" s="209" t="s">
        <v>148</v>
      </c>
      <c r="AU301" s="209" t="s">
        <v>79</v>
      </c>
      <c r="AY301" s="17" t="s">
        <v>145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7" t="s">
        <v>79</v>
      </c>
      <c r="BK301" s="210">
        <f>ROUND(I301*H301,2)</f>
        <v>0</v>
      </c>
      <c r="BL301" s="17" t="s">
        <v>152</v>
      </c>
      <c r="BM301" s="209" t="s">
        <v>371</v>
      </c>
    </row>
    <row r="302" s="12" customFormat="1">
      <c r="A302" s="12"/>
      <c r="B302" s="211"/>
      <c r="C302" s="212"/>
      <c r="D302" s="213" t="s">
        <v>153</v>
      </c>
      <c r="E302" s="214" t="s">
        <v>19</v>
      </c>
      <c r="F302" s="215" t="s">
        <v>372</v>
      </c>
      <c r="G302" s="212"/>
      <c r="H302" s="216">
        <v>4.9000000000000004</v>
      </c>
      <c r="I302" s="217"/>
      <c r="J302" s="212"/>
      <c r="K302" s="212"/>
      <c r="L302" s="218"/>
      <c r="M302" s="219"/>
      <c r="N302" s="220"/>
      <c r="O302" s="220"/>
      <c r="P302" s="220"/>
      <c r="Q302" s="220"/>
      <c r="R302" s="220"/>
      <c r="S302" s="220"/>
      <c r="T302" s="221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22" t="s">
        <v>153</v>
      </c>
      <c r="AU302" s="222" t="s">
        <v>79</v>
      </c>
      <c r="AV302" s="12" t="s">
        <v>81</v>
      </c>
      <c r="AW302" s="12" t="s">
        <v>33</v>
      </c>
      <c r="AX302" s="12" t="s">
        <v>71</v>
      </c>
      <c r="AY302" s="222" t="s">
        <v>145</v>
      </c>
    </row>
    <row r="303" s="12" customFormat="1">
      <c r="A303" s="12"/>
      <c r="B303" s="211"/>
      <c r="C303" s="212"/>
      <c r="D303" s="213" t="s">
        <v>153</v>
      </c>
      <c r="E303" s="214" t="s">
        <v>19</v>
      </c>
      <c r="F303" s="215" t="s">
        <v>294</v>
      </c>
      <c r="G303" s="212"/>
      <c r="H303" s="216">
        <v>6.54</v>
      </c>
      <c r="I303" s="217"/>
      <c r="J303" s="212"/>
      <c r="K303" s="212"/>
      <c r="L303" s="218"/>
      <c r="M303" s="219"/>
      <c r="N303" s="220"/>
      <c r="O303" s="220"/>
      <c r="P303" s="220"/>
      <c r="Q303" s="220"/>
      <c r="R303" s="220"/>
      <c r="S303" s="220"/>
      <c r="T303" s="221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22" t="s">
        <v>153</v>
      </c>
      <c r="AU303" s="222" t="s">
        <v>79</v>
      </c>
      <c r="AV303" s="12" t="s">
        <v>81</v>
      </c>
      <c r="AW303" s="12" t="s">
        <v>33</v>
      </c>
      <c r="AX303" s="12" t="s">
        <v>71</v>
      </c>
      <c r="AY303" s="222" t="s">
        <v>145</v>
      </c>
    </row>
    <row r="304" s="13" customFormat="1">
      <c r="A304" s="13"/>
      <c r="B304" s="223"/>
      <c r="C304" s="224"/>
      <c r="D304" s="213" t="s">
        <v>153</v>
      </c>
      <c r="E304" s="225" t="s">
        <v>19</v>
      </c>
      <c r="F304" s="226" t="s">
        <v>155</v>
      </c>
      <c r="G304" s="224"/>
      <c r="H304" s="227">
        <v>11.440000000000001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153</v>
      </c>
      <c r="AU304" s="233" t="s">
        <v>79</v>
      </c>
      <c r="AV304" s="13" t="s">
        <v>152</v>
      </c>
      <c r="AW304" s="13" t="s">
        <v>33</v>
      </c>
      <c r="AX304" s="13" t="s">
        <v>79</v>
      </c>
      <c r="AY304" s="233" t="s">
        <v>145</v>
      </c>
    </row>
    <row r="305" s="2" customFormat="1" ht="16.5" customHeight="1">
      <c r="A305" s="38"/>
      <c r="B305" s="39"/>
      <c r="C305" s="197" t="s">
        <v>373</v>
      </c>
      <c r="D305" s="197" t="s">
        <v>148</v>
      </c>
      <c r="E305" s="198" t="s">
        <v>374</v>
      </c>
      <c r="F305" s="199" t="s">
        <v>375</v>
      </c>
      <c r="G305" s="200" t="s">
        <v>188</v>
      </c>
      <c r="H305" s="201">
        <v>3.4399999999999999</v>
      </c>
      <c r="I305" s="202"/>
      <c r="J305" s="203">
        <f>ROUND(I305*H305,2)</f>
        <v>0</v>
      </c>
      <c r="K305" s="204"/>
      <c r="L305" s="44"/>
      <c r="M305" s="205" t="s">
        <v>19</v>
      </c>
      <c r="N305" s="206" t="s">
        <v>42</v>
      </c>
      <c r="O305" s="84"/>
      <c r="P305" s="207">
        <f>O305*H305</f>
        <v>0</v>
      </c>
      <c r="Q305" s="207">
        <v>0</v>
      </c>
      <c r="R305" s="207">
        <f>Q305*H305</f>
        <v>0</v>
      </c>
      <c r="S305" s="207">
        <v>0</v>
      </c>
      <c r="T305" s="20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9" t="s">
        <v>152</v>
      </c>
      <c r="AT305" s="209" t="s">
        <v>148</v>
      </c>
      <c r="AU305" s="209" t="s">
        <v>79</v>
      </c>
      <c r="AY305" s="17" t="s">
        <v>145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7" t="s">
        <v>79</v>
      </c>
      <c r="BK305" s="210">
        <f>ROUND(I305*H305,2)</f>
        <v>0</v>
      </c>
      <c r="BL305" s="17" t="s">
        <v>152</v>
      </c>
      <c r="BM305" s="209" t="s">
        <v>376</v>
      </c>
    </row>
    <row r="306" s="2" customFormat="1">
      <c r="A306" s="38"/>
      <c r="B306" s="39"/>
      <c r="C306" s="40"/>
      <c r="D306" s="213" t="s">
        <v>161</v>
      </c>
      <c r="E306" s="40"/>
      <c r="F306" s="234" t="s">
        <v>377</v>
      </c>
      <c r="G306" s="40"/>
      <c r="H306" s="40"/>
      <c r="I306" s="235"/>
      <c r="J306" s="40"/>
      <c r="K306" s="40"/>
      <c r="L306" s="44"/>
      <c r="M306" s="236"/>
      <c r="N306" s="237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161</v>
      </c>
      <c r="AU306" s="17" t="s">
        <v>79</v>
      </c>
    </row>
    <row r="307" s="12" customFormat="1">
      <c r="A307" s="12"/>
      <c r="B307" s="211"/>
      <c r="C307" s="212"/>
      <c r="D307" s="213" t="s">
        <v>153</v>
      </c>
      <c r="E307" s="214" t="s">
        <v>19</v>
      </c>
      <c r="F307" s="215" t="s">
        <v>378</v>
      </c>
      <c r="G307" s="212"/>
      <c r="H307" s="216">
        <v>3.4399999999999999</v>
      </c>
      <c r="I307" s="217"/>
      <c r="J307" s="212"/>
      <c r="K307" s="212"/>
      <c r="L307" s="218"/>
      <c r="M307" s="219"/>
      <c r="N307" s="220"/>
      <c r="O307" s="220"/>
      <c r="P307" s="220"/>
      <c r="Q307" s="220"/>
      <c r="R307" s="220"/>
      <c r="S307" s="220"/>
      <c r="T307" s="221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22" t="s">
        <v>153</v>
      </c>
      <c r="AU307" s="222" t="s">
        <v>79</v>
      </c>
      <c r="AV307" s="12" t="s">
        <v>81</v>
      </c>
      <c r="AW307" s="12" t="s">
        <v>33</v>
      </c>
      <c r="AX307" s="12" t="s">
        <v>71</v>
      </c>
      <c r="AY307" s="222" t="s">
        <v>145</v>
      </c>
    </row>
    <row r="308" s="13" customFormat="1">
      <c r="A308" s="13"/>
      <c r="B308" s="223"/>
      <c r="C308" s="224"/>
      <c r="D308" s="213" t="s">
        <v>153</v>
      </c>
      <c r="E308" s="225" t="s">
        <v>19</v>
      </c>
      <c r="F308" s="226" t="s">
        <v>155</v>
      </c>
      <c r="G308" s="224"/>
      <c r="H308" s="227">
        <v>3.4399999999999999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153</v>
      </c>
      <c r="AU308" s="233" t="s">
        <v>79</v>
      </c>
      <c r="AV308" s="13" t="s">
        <v>152</v>
      </c>
      <c r="AW308" s="13" t="s">
        <v>33</v>
      </c>
      <c r="AX308" s="13" t="s">
        <v>79</v>
      </c>
      <c r="AY308" s="233" t="s">
        <v>145</v>
      </c>
    </row>
    <row r="309" s="2" customFormat="1" ht="16.5" customHeight="1">
      <c r="A309" s="38"/>
      <c r="B309" s="39"/>
      <c r="C309" s="197" t="s">
        <v>264</v>
      </c>
      <c r="D309" s="197" t="s">
        <v>148</v>
      </c>
      <c r="E309" s="198" t="s">
        <v>379</v>
      </c>
      <c r="F309" s="199" t="s">
        <v>380</v>
      </c>
      <c r="G309" s="200" t="s">
        <v>381</v>
      </c>
      <c r="H309" s="201">
        <v>2</v>
      </c>
      <c r="I309" s="202"/>
      <c r="J309" s="203">
        <f>ROUND(I309*H309,2)</f>
        <v>0</v>
      </c>
      <c r="K309" s="204"/>
      <c r="L309" s="44"/>
      <c r="M309" s="205" t="s">
        <v>19</v>
      </c>
      <c r="N309" s="206" t="s">
        <v>42</v>
      </c>
      <c r="O309" s="84"/>
      <c r="P309" s="207">
        <f>O309*H309</f>
        <v>0</v>
      </c>
      <c r="Q309" s="207">
        <v>0</v>
      </c>
      <c r="R309" s="207">
        <f>Q309*H309</f>
        <v>0</v>
      </c>
      <c r="S309" s="207">
        <v>0</v>
      </c>
      <c r="T309" s="20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09" t="s">
        <v>152</v>
      </c>
      <c r="AT309" s="209" t="s">
        <v>148</v>
      </c>
      <c r="AU309" s="209" t="s">
        <v>79</v>
      </c>
      <c r="AY309" s="17" t="s">
        <v>145</v>
      </c>
      <c r="BE309" s="210">
        <f>IF(N309="základní",J309,0)</f>
        <v>0</v>
      </c>
      <c r="BF309" s="210">
        <f>IF(N309="snížená",J309,0)</f>
        <v>0</v>
      </c>
      <c r="BG309" s="210">
        <f>IF(N309="zákl. přenesená",J309,0)</f>
        <v>0</v>
      </c>
      <c r="BH309" s="210">
        <f>IF(N309="sníž. přenesená",J309,0)</f>
        <v>0</v>
      </c>
      <c r="BI309" s="210">
        <f>IF(N309="nulová",J309,0)</f>
        <v>0</v>
      </c>
      <c r="BJ309" s="17" t="s">
        <v>79</v>
      </c>
      <c r="BK309" s="210">
        <f>ROUND(I309*H309,2)</f>
        <v>0</v>
      </c>
      <c r="BL309" s="17" t="s">
        <v>152</v>
      </c>
      <c r="BM309" s="209" t="s">
        <v>382</v>
      </c>
    </row>
    <row r="310" s="12" customFormat="1">
      <c r="A310" s="12"/>
      <c r="B310" s="211"/>
      <c r="C310" s="212"/>
      <c r="D310" s="213" t="s">
        <v>153</v>
      </c>
      <c r="E310" s="214" t="s">
        <v>19</v>
      </c>
      <c r="F310" s="215" t="s">
        <v>81</v>
      </c>
      <c r="G310" s="212"/>
      <c r="H310" s="216">
        <v>2</v>
      </c>
      <c r="I310" s="217"/>
      <c r="J310" s="212"/>
      <c r="K310" s="212"/>
      <c r="L310" s="218"/>
      <c r="M310" s="219"/>
      <c r="N310" s="220"/>
      <c r="O310" s="220"/>
      <c r="P310" s="220"/>
      <c r="Q310" s="220"/>
      <c r="R310" s="220"/>
      <c r="S310" s="220"/>
      <c r="T310" s="221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22" t="s">
        <v>153</v>
      </c>
      <c r="AU310" s="222" t="s">
        <v>79</v>
      </c>
      <c r="AV310" s="12" t="s">
        <v>81</v>
      </c>
      <c r="AW310" s="12" t="s">
        <v>33</v>
      </c>
      <c r="AX310" s="12" t="s">
        <v>71</v>
      </c>
      <c r="AY310" s="222" t="s">
        <v>145</v>
      </c>
    </row>
    <row r="311" s="13" customFormat="1">
      <c r="A311" s="13"/>
      <c r="B311" s="223"/>
      <c r="C311" s="224"/>
      <c r="D311" s="213" t="s">
        <v>153</v>
      </c>
      <c r="E311" s="225" t="s">
        <v>19</v>
      </c>
      <c r="F311" s="226" t="s">
        <v>155</v>
      </c>
      <c r="G311" s="224"/>
      <c r="H311" s="227">
        <v>2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3" t="s">
        <v>153</v>
      </c>
      <c r="AU311" s="233" t="s">
        <v>79</v>
      </c>
      <c r="AV311" s="13" t="s">
        <v>152</v>
      </c>
      <c r="AW311" s="13" t="s">
        <v>33</v>
      </c>
      <c r="AX311" s="13" t="s">
        <v>79</v>
      </c>
      <c r="AY311" s="233" t="s">
        <v>145</v>
      </c>
    </row>
    <row r="312" s="2" customFormat="1" ht="16.5" customHeight="1">
      <c r="A312" s="38"/>
      <c r="B312" s="39"/>
      <c r="C312" s="197" t="s">
        <v>383</v>
      </c>
      <c r="D312" s="197" t="s">
        <v>148</v>
      </c>
      <c r="E312" s="198" t="s">
        <v>384</v>
      </c>
      <c r="F312" s="199" t="s">
        <v>385</v>
      </c>
      <c r="G312" s="200" t="s">
        <v>381</v>
      </c>
      <c r="H312" s="201">
        <v>8</v>
      </c>
      <c r="I312" s="202"/>
      <c r="J312" s="203">
        <f>ROUND(I312*H312,2)</f>
        <v>0</v>
      </c>
      <c r="K312" s="204"/>
      <c r="L312" s="44"/>
      <c r="M312" s="205" t="s">
        <v>19</v>
      </c>
      <c r="N312" s="206" t="s">
        <v>42</v>
      </c>
      <c r="O312" s="84"/>
      <c r="P312" s="207">
        <f>O312*H312</f>
        <v>0</v>
      </c>
      <c r="Q312" s="207">
        <v>0</v>
      </c>
      <c r="R312" s="207">
        <f>Q312*H312</f>
        <v>0</v>
      </c>
      <c r="S312" s="207">
        <v>0</v>
      </c>
      <c r="T312" s="20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09" t="s">
        <v>152</v>
      </c>
      <c r="AT312" s="209" t="s">
        <v>148</v>
      </c>
      <c r="AU312" s="209" t="s">
        <v>79</v>
      </c>
      <c r="AY312" s="17" t="s">
        <v>145</v>
      </c>
      <c r="BE312" s="210">
        <f>IF(N312="základní",J312,0)</f>
        <v>0</v>
      </c>
      <c r="BF312" s="210">
        <f>IF(N312="snížená",J312,0)</f>
        <v>0</v>
      </c>
      <c r="BG312" s="210">
        <f>IF(N312="zákl. přenesená",J312,0)</f>
        <v>0</v>
      </c>
      <c r="BH312" s="210">
        <f>IF(N312="sníž. přenesená",J312,0)</f>
        <v>0</v>
      </c>
      <c r="BI312" s="210">
        <f>IF(N312="nulová",J312,0)</f>
        <v>0</v>
      </c>
      <c r="BJ312" s="17" t="s">
        <v>79</v>
      </c>
      <c r="BK312" s="210">
        <f>ROUND(I312*H312,2)</f>
        <v>0</v>
      </c>
      <c r="BL312" s="17" t="s">
        <v>152</v>
      </c>
      <c r="BM312" s="209" t="s">
        <v>386</v>
      </c>
    </row>
    <row r="313" s="12" customFormat="1">
      <c r="A313" s="12"/>
      <c r="B313" s="211"/>
      <c r="C313" s="212"/>
      <c r="D313" s="213" t="s">
        <v>153</v>
      </c>
      <c r="E313" s="214" t="s">
        <v>19</v>
      </c>
      <c r="F313" s="215" t="s">
        <v>79</v>
      </c>
      <c r="G313" s="212"/>
      <c r="H313" s="216">
        <v>1</v>
      </c>
      <c r="I313" s="217"/>
      <c r="J313" s="212"/>
      <c r="K313" s="212"/>
      <c r="L313" s="218"/>
      <c r="M313" s="219"/>
      <c r="N313" s="220"/>
      <c r="O313" s="220"/>
      <c r="P313" s="220"/>
      <c r="Q313" s="220"/>
      <c r="R313" s="220"/>
      <c r="S313" s="220"/>
      <c r="T313" s="221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22" t="s">
        <v>153</v>
      </c>
      <c r="AU313" s="222" t="s">
        <v>79</v>
      </c>
      <c r="AV313" s="12" t="s">
        <v>81</v>
      </c>
      <c r="AW313" s="12" t="s">
        <v>33</v>
      </c>
      <c r="AX313" s="12" t="s">
        <v>71</v>
      </c>
      <c r="AY313" s="222" t="s">
        <v>145</v>
      </c>
    </row>
    <row r="314" s="12" customFormat="1">
      <c r="A314" s="12"/>
      <c r="B314" s="211"/>
      <c r="C314" s="212"/>
      <c r="D314" s="213" t="s">
        <v>153</v>
      </c>
      <c r="E314" s="214" t="s">
        <v>19</v>
      </c>
      <c r="F314" s="215" t="s">
        <v>387</v>
      </c>
      <c r="G314" s="212"/>
      <c r="H314" s="216">
        <v>7</v>
      </c>
      <c r="I314" s="217"/>
      <c r="J314" s="212"/>
      <c r="K314" s="212"/>
      <c r="L314" s="218"/>
      <c r="M314" s="219"/>
      <c r="N314" s="220"/>
      <c r="O314" s="220"/>
      <c r="P314" s="220"/>
      <c r="Q314" s="220"/>
      <c r="R314" s="220"/>
      <c r="S314" s="220"/>
      <c r="T314" s="221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22" t="s">
        <v>153</v>
      </c>
      <c r="AU314" s="222" t="s">
        <v>79</v>
      </c>
      <c r="AV314" s="12" t="s">
        <v>81</v>
      </c>
      <c r="AW314" s="12" t="s">
        <v>33</v>
      </c>
      <c r="AX314" s="12" t="s">
        <v>71</v>
      </c>
      <c r="AY314" s="222" t="s">
        <v>145</v>
      </c>
    </row>
    <row r="315" s="13" customFormat="1">
      <c r="A315" s="13"/>
      <c r="B315" s="223"/>
      <c r="C315" s="224"/>
      <c r="D315" s="213" t="s">
        <v>153</v>
      </c>
      <c r="E315" s="225" t="s">
        <v>19</v>
      </c>
      <c r="F315" s="226" t="s">
        <v>155</v>
      </c>
      <c r="G315" s="224"/>
      <c r="H315" s="227">
        <v>8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153</v>
      </c>
      <c r="AU315" s="233" t="s">
        <v>79</v>
      </c>
      <c r="AV315" s="13" t="s">
        <v>152</v>
      </c>
      <c r="AW315" s="13" t="s">
        <v>33</v>
      </c>
      <c r="AX315" s="13" t="s">
        <v>79</v>
      </c>
      <c r="AY315" s="233" t="s">
        <v>145</v>
      </c>
    </row>
    <row r="316" s="2" customFormat="1" ht="16.5" customHeight="1">
      <c r="A316" s="38"/>
      <c r="B316" s="39"/>
      <c r="C316" s="197" t="s">
        <v>272</v>
      </c>
      <c r="D316" s="197" t="s">
        <v>148</v>
      </c>
      <c r="E316" s="198" t="s">
        <v>388</v>
      </c>
      <c r="F316" s="199" t="s">
        <v>389</v>
      </c>
      <c r="G316" s="200" t="s">
        <v>206</v>
      </c>
      <c r="H316" s="201">
        <v>1</v>
      </c>
      <c r="I316" s="202"/>
      <c r="J316" s="203">
        <f>ROUND(I316*H316,2)</f>
        <v>0</v>
      </c>
      <c r="K316" s="204"/>
      <c r="L316" s="44"/>
      <c r="M316" s="205" t="s">
        <v>19</v>
      </c>
      <c r="N316" s="206" t="s">
        <v>42</v>
      </c>
      <c r="O316" s="84"/>
      <c r="P316" s="207">
        <f>O316*H316</f>
        <v>0</v>
      </c>
      <c r="Q316" s="207">
        <v>0</v>
      </c>
      <c r="R316" s="207">
        <f>Q316*H316</f>
        <v>0</v>
      </c>
      <c r="S316" s="207">
        <v>0</v>
      </c>
      <c r="T316" s="20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09" t="s">
        <v>152</v>
      </c>
      <c r="AT316" s="209" t="s">
        <v>148</v>
      </c>
      <c r="AU316" s="209" t="s">
        <v>79</v>
      </c>
      <c r="AY316" s="17" t="s">
        <v>145</v>
      </c>
      <c r="BE316" s="210">
        <f>IF(N316="základní",J316,0)</f>
        <v>0</v>
      </c>
      <c r="BF316" s="210">
        <f>IF(N316="snížená",J316,0)</f>
        <v>0</v>
      </c>
      <c r="BG316" s="210">
        <f>IF(N316="zákl. přenesená",J316,0)</f>
        <v>0</v>
      </c>
      <c r="BH316" s="210">
        <f>IF(N316="sníž. přenesená",J316,0)</f>
        <v>0</v>
      </c>
      <c r="BI316" s="210">
        <f>IF(N316="nulová",J316,0)</f>
        <v>0</v>
      </c>
      <c r="BJ316" s="17" t="s">
        <v>79</v>
      </c>
      <c r="BK316" s="210">
        <f>ROUND(I316*H316,2)</f>
        <v>0</v>
      </c>
      <c r="BL316" s="17" t="s">
        <v>152</v>
      </c>
      <c r="BM316" s="209" t="s">
        <v>390</v>
      </c>
    </row>
    <row r="317" s="12" customFormat="1">
      <c r="A317" s="12"/>
      <c r="B317" s="211"/>
      <c r="C317" s="212"/>
      <c r="D317" s="213" t="s">
        <v>153</v>
      </c>
      <c r="E317" s="214" t="s">
        <v>19</v>
      </c>
      <c r="F317" s="215" t="s">
        <v>79</v>
      </c>
      <c r="G317" s="212"/>
      <c r="H317" s="216">
        <v>1</v>
      </c>
      <c r="I317" s="217"/>
      <c r="J317" s="212"/>
      <c r="K317" s="212"/>
      <c r="L317" s="218"/>
      <c r="M317" s="219"/>
      <c r="N317" s="220"/>
      <c r="O317" s="220"/>
      <c r="P317" s="220"/>
      <c r="Q317" s="220"/>
      <c r="R317" s="220"/>
      <c r="S317" s="220"/>
      <c r="T317" s="221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22" t="s">
        <v>153</v>
      </c>
      <c r="AU317" s="222" t="s">
        <v>79</v>
      </c>
      <c r="AV317" s="12" t="s">
        <v>81</v>
      </c>
      <c r="AW317" s="12" t="s">
        <v>33</v>
      </c>
      <c r="AX317" s="12" t="s">
        <v>71</v>
      </c>
      <c r="AY317" s="222" t="s">
        <v>145</v>
      </c>
    </row>
    <row r="318" s="13" customFormat="1">
      <c r="A318" s="13"/>
      <c r="B318" s="223"/>
      <c r="C318" s="224"/>
      <c r="D318" s="213" t="s">
        <v>153</v>
      </c>
      <c r="E318" s="225" t="s">
        <v>19</v>
      </c>
      <c r="F318" s="226" t="s">
        <v>155</v>
      </c>
      <c r="G318" s="224"/>
      <c r="H318" s="227">
        <v>1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3" t="s">
        <v>153</v>
      </c>
      <c r="AU318" s="233" t="s">
        <v>79</v>
      </c>
      <c r="AV318" s="13" t="s">
        <v>152</v>
      </c>
      <c r="AW318" s="13" t="s">
        <v>33</v>
      </c>
      <c r="AX318" s="13" t="s">
        <v>79</v>
      </c>
      <c r="AY318" s="233" t="s">
        <v>145</v>
      </c>
    </row>
    <row r="319" s="11" customFormat="1" ht="25.92" customHeight="1">
      <c r="A319" s="11"/>
      <c r="B319" s="183"/>
      <c r="C319" s="184"/>
      <c r="D319" s="185" t="s">
        <v>70</v>
      </c>
      <c r="E319" s="186" t="s">
        <v>391</v>
      </c>
      <c r="F319" s="186" t="s">
        <v>392</v>
      </c>
      <c r="G319" s="184"/>
      <c r="H319" s="184"/>
      <c r="I319" s="187"/>
      <c r="J319" s="188">
        <f>BK319</f>
        <v>0</v>
      </c>
      <c r="K319" s="184"/>
      <c r="L319" s="189"/>
      <c r="M319" s="190"/>
      <c r="N319" s="191"/>
      <c r="O319" s="191"/>
      <c r="P319" s="192">
        <f>SUM(P320:P340)</f>
        <v>0</v>
      </c>
      <c r="Q319" s="191"/>
      <c r="R319" s="192">
        <f>SUM(R320:R340)</f>
        <v>0</v>
      </c>
      <c r="S319" s="191"/>
      <c r="T319" s="193">
        <f>SUM(T320:T340)</f>
        <v>0</v>
      </c>
      <c r="U319" s="11"/>
      <c r="V319" s="11"/>
      <c r="W319" s="11"/>
      <c r="X319" s="11"/>
      <c r="Y319" s="11"/>
      <c r="Z319" s="11"/>
      <c r="AA319" s="11"/>
      <c r="AB319" s="11"/>
      <c r="AC319" s="11"/>
      <c r="AD319" s="11"/>
      <c r="AE319" s="11"/>
      <c r="AR319" s="194" t="s">
        <v>79</v>
      </c>
      <c r="AT319" s="195" t="s">
        <v>70</v>
      </c>
      <c r="AU319" s="195" t="s">
        <v>71</v>
      </c>
      <c r="AY319" s="194" t="s">
        <v>145</v>
      </c>
      <c r="BK319" s="196">
        <f>SUM(BK320:BK340)</f>
        <v>0</v>
      </c>
    </row>
    <row r="320" s="2" customFormat="1" ht="16.5" customHeight="1">
      <c r="A320" s="38"/>
      <c r="B320" s="39"/>
      <c r="C320" s="197" t="s">
        <v>393</v>
      </c>
      <c r="D320" s="197" t="s">
        <v>148</v>
      </c>
      <c r="E320" s="198" t="s">
        <v>394</v>
      </c>
      <c r="F320" s="199" t="s">
        <v>395</v>
      </c>
      <c r="G320" s="200" t="s">
        <v>151</v>
      </c>
      <c r="H320" s="201">
        <v>15.352</v>
      </c>
      <c r="I320" s="202"/>
      <c r="J320" s="203">
        <f>ROUND(I320*H320,2)</f>
        <v>0</v>
      </c>
      <c r="K320" s="204"/>
      <c r="L320" s="44"/>
      <c r="M320" s="205" t="s">
        <v>19</v>
      </c>
      <c r="N320" s="206" t="s">
        <v>42</v>
      </c>
      <c r="O320" s="84"/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9" t="s">
        <v>152</v>
      </c>
      <c r="AT320" s="209" t="s">
        <v>148</v>
      </c>
      <c r="AU320" s="209" t="s">
        <v>79</v>
      </c>
      <c r="AY320" s="17" t="s">
        <v>145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7" t="s">
        <v>79</v>
      </c>
      <c r="BK320" s="210">
        <f>ROUND(I320*H320,2)</f>
        <v>0</v>
      </c>
      <c r="BL320" s="17" t="s">
        <v>152</v>
      </c>
      <c r="BM320" s="209" t="s">
        <v>396</v>
      </c>
    </row>
    <row r="321" s="12" customFormat="1">
      <c r="A321" s="12"/>
      <c r="B321" s="211"/>
      <c r="C321" s="212"/>
      <c r="D321" s="213" t="s">
        <v>153</v>
      </c>
      <c r="E321" s="214" t="s">
        <v>19</v>
      </c>
      <c r="F321" s="215" t="s">
        <v>397</v>
      </c>
      <c r="G321" s="212"/>
      <c r="H321" s="216">
        <v>9.5120000000000005</v>
      </c>
      <c r="I321" s="217"/>
      <c r="J321" s="212"/>
      <c r="K321" s="212"/>
      <c r="L321" s="218"/>
      <c r="M321" s="219"/>
      <c r="N321" s="220"/>
      <c r="O321" s="220"/>
      <c r="P321" s="220"/>
      <c r="Q321" s="220"/>
      <c r="R321" s="220"/>
      <c r="S321" s="220"/>
      <c r="T321" s="221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22" t="s">
        <v>153</v>
      </c>
      <c r="AU321" s="222" t="s">
        <v>79</v>
      </c>
      <c r="AV321" s="12" t="s">
        <v>81</v>
      </c>
      <c r="AW321" s="12" t="s">
        <v>33</v>
      </c>
      <c r="AX321" s="12" t="s">
        <v>71</v>
      </c>
      <c r="AY321" s="222" t="s">
        <v>145</v>
      </c>
    </row>
    <row r="322" s="12" customFormat="1">
      <c r="A322" s="12"/>
      <c r="B322" s="211"/>
      <c r="C322" s="212"/>
      <c r="D322" s="213" t="s">
        <v>153</v>
      </c>
      <c r="E322" s="214" t="s">
        <v>19</v>
      </c>
      <c r="F322" s="215" t="s">
        <v>398</v>
      </c>
      <c r="G322" s="212"/>
      <c r="H322" s="216">
        <v>0.44</v>
      </c>
      <c r="I322" s="217"/>
      <c r="J322" s="212"/>
      <c r="K322" s="212"/>
      <c r="L322" s="218"/>
      <c r="M322" s="219"/>
      <c r="N322" s="220"/>
      <c r="O322" s="220"/>
      <c r="P322" s="220"/>
      <c r="Q322" s="220"/>
      <c r="R322" s="220"/>
      <c r="S322" s="220"/>
      <c r="T322" s="221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22" t="s">
        <v>153</v>
      </c>
      <c r="AU322" s="222" t="s">
        <v>79</v>
      </c>
      <c r="AV322" s="12" t="s">
        <v>81</v>
      </c>
      <c r="AW322" s="12" t="s">
        <v>33</v>
      </c>
      <c r="AX322" s="12" t="s">
        <v>71</v>
      </c>
      <c r="AY322" s="222" t="s">
        <v>145</v>
      </c>
    </row>
    <row r="323" s="12" customFormat="1">
      <c r="A323" s="12"/>
      <c r="B323" s="211"/>
      <c r="C323" s="212"/>
      <c r="D323" s="213" t="s">
        <v>153</v>
      </c>
      <c r="E323" s="214" t="s">
        <v>19</v>
      </c>
      <c r="F323" s="215" t="s">
        <v>399</v>
      </c>
      <c r="G323" s="212"/>
      <c r="H323" s="216">
        <v>1.3799999999999999</v>
      </c>
      <c r="I323" s="217"/>
      <c r="J323" s="212"/>
      <c r="K323" s="212"/>
      <c r="L323" s="218"/>
      <c r="M323" s="219"/>
      <c r="N323" s="220"/>
      <c r="O323" s="220"/>
      <c r="P323" s="220"/>
      <c r="Q323" s="220"/>
      <c r="R323" s="220"/>
      <c r="S323" s="220"/>
      <c r="T323" s="221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22" t="s">
        <v>153</v>
      </c>
      <c r="AU323" s="222" t="s">
        <v>79</v>
      </c>
      <c r="AV323" s="12" t="s">
        <v>81</v>
      </c>
      <c r="AW323" s="12" t="s">
        <v>33</v>
      </c>
      <c r="AX323" s="12" t="s">
        <v>71</v>
      </c>
      <c r="AY323" s="222" t="s">
        <v>145</v>
      </c>
    </row>
    <row r="324" s="12" customFormat="1">
      <c r="A324" s="12"/>
      <c r="B324" s="211"/>
      <c r="C324" s="212"/>
      <c r="D324" s="213" t="s">
        <v>153</v>
      </c>
      <c r="E324" s="214" t="s">
        <v>19</v>
      </c>
      <c r="F324" s="215" t="s">
        <v>400</v>
      </c>
      <c r="G324" s="212"/>
      <c r="H324" s="216">
        <v>4.0199999999999996</v>
      </c>
      <c r="I324" s="217"/>
      <c r="J324" s="212"/>
      <c r="K324" s="212"/>
      <c r="L324" s="218"/>
      <c r="M324" s="219"/>
      <c r="N324" s="220"/>
      <c r="O324" s="220"/>
      <c r="P324" s="220"/>
      <c r="Q324" s="220"/>
      <c r="R324" s="220"/>
      <c r="S324" s="220"/>
      <c r="T324" s="221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22" t="s">
        <v>153</v>
      </c>
      <c r="AU324" s="222" t="s">
        <v>79</v>
      </c>
      <c r="AV324" s="12" t="s">
        <v>81</v>
      </c>
      <c r="AW324" s="12" t="s">
        <v>33</v>
      </c>
      <c r="AX324" s="12" t="s">
        <v>71</v>
      </c>
      <c r="AY324" s="222" t="s">
        <v>145</v>
      </c>
    </row>
    <row r="325" s="13" customFormat="1">
      <c r="A325" s="13"/>
      <c r="B325" s="223"/>
      <c r="C325" s="224"/>
      <c r="D325" s="213" t="s">
        <v>153</v>
      </c>
      <c r="E325" s="225" t="s">
        <v>19</v>
      </c>
      <c r="F325" s="226" t="s">
        <v>155</v>
      </c>
      <c r="G325" s="224"/>
      <c r="H325" s="227">
        <v>15.352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153</v>
      </c>
      <c r="AU325" s="233" t="s">
        <v>79</v>
      </c>
      <c r="AV325" s="13" t="s">
        <v>152</v>
      </c>
      <c r="AW325" s="13" t="s">
        <v>33</v>
      </c>
      <c r="AX325" s="13" t="s">
        <v>79</v>
      </c>
      <c r="AY325" s="233" t="s">
        <v>145</v>
      </c>
    </row>
    <row r="326" s="2" customFormat="1" ht="21.75" customHeight="1">
      <c r="A326" s="38"/>
      <c r="B326" s="39"/>
      <c r="C326" s="197" t="s">
        <v>275</v>
      </c>
      <c r="D326" s="197" t="s">
        <v>148</v>
      </c>
      <c r="E326" s="198" t="s">
        <v>401</v>
      </c>
      <c r="F326" s="199" t="s">
        <v>402</v>
      </c>
      <c r="G326" s="200" t="s">
        <v>151</v>
      </c>
      <c r="H326" s="201">
        <v>5.4000000000000004</v>
      </c>
      <c r="I326" s="202"/>
      <c r="J326" s="203">
        <f>ROUND(I326*H326,2)</f>
        <v>0</v>
      </c>
      <c r="K326" s="204"/>
      <c r="L326" s="44"/>
      <c r="M326" s="205" t="s">
        <v>19</v>
      </c>
      <c r="N326" s="206" t="s">
        <v>42</v>
      </c>
      <c r="O326" s="84"/>
      <c r="P326" s="207">
        <f>O326*H326</f>
        <v>0</v>
      </c>
      <c r="Q326" s="207">
        <v>0</v>
      </c>
      <c r="R326" s="207">
        <f>Q326*H326</f>
        <v>0</v>
      </c>
      <c r="S326" s="207">
        <v>0</v>
      </c>
      <c r="T326" s="20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09" t="s">
        <v>152</v>
      </c>
      <c r="AT326" s="209" t="s">
        <v>148</v>
      </c>
      <c r="AU326" s="209" t="s">
        <v>79</v>
      </c>
      <c r="AY326" s="17" t="s">
        <v>145</v>
      </c>
      <c r="BE326" s="210">
        <f>IF(N326="základní",J326,0)</f>
        <v>0</v>
      </c>
      <c r="BF326" s="210">
        <f>IF(N326="snížená",J326,0)</f>
        <v>0</v>
      </c>
      <c r="BG326" s="210">
        <f>IF(N326="zákl. přenesená",J326,0)</f>
        <v>0</v>
      </c>
      <c r="BH326" s="210">
        <f>IF(N326="sníž. přenesená",J326,0)</f>
        <v>0</v>
      </c>
      <c r="BI326" s="210">
        <f>IF(N326="nulová",J326,0)</f>
        <v>0</v>
      </c>
      <c r="BJ326" s="17" t="s">
        <v>79</v>
      </c>
      <c r="BK326" s="210">
        <f>ROUND(I326*H326,2)</f>
        <v>0</v>
      </c>
      <c r="BL326" s="17" t="s">
        <v>152</v>
      </c>
      <c r="BM326" s="209" t="s">
        <v>403</v>
      </c>
    </row>
    <row r="327" s="12" customFormat="1">
      <c r="A327" s="12"/>
      <c r="B327" s="211"/>
      <c r="C327" s="212"/>
      <c r="D327" s="213" t="s">
        <v>153</v>
      </c>
      <c r="E327" s="214" t="s">
        <v>19</v>
      </c>
      <c r="F327" s="215" t="s">
        <v>399</v>
      </c>
      <c r="G327" s="212"/>
      <c r="H327" s="216">
        <v>1.3799999999999999</v>
      </c>
      <c r="I327" s="217"/>
      <c r="J327" s="212"/>
      <c r="K327" s="212"/>
      <c r="L327" s="218"/>
      <c r="M327" s="219"/>
      <c r="N327" s="220"/>
      <c r="O327" s="220"/>
      <c r="P327" s="220"/>
      <c r="Q327" s="220"/>
      <c r="R327" s="220"/>
      <c r="S327" s="220"/>
      <c r="T327" s="221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22" t="s">
        <v>153</v>
      </c>
      <c r="AU327" s="222" t="s">
        <v>79</v>
      </c>
      <c r="AV327" s="12" t="s">
        <v>81</v>
      </c>
      <c r="AW327" s="12" t="s">
        <v>33</v>
      </c>
      <c r="AX327" s="12" t="s">
        <v>71</v>
      </c>
      <c r="AY327" s="222" t="s">
        <v>145</v>
      </c>
    </row>
    <row r="328" s="12" customFormat="1">
      <c r="A328" s="12"/>
      <c r="B328" s="211"/>
      <c r="C328" s="212"/>
      <c r="D328" s="213" t="s">
        <v>153</v>
      </c>
      <c r="E328" s="214" t="s">
        <v>19</v>
      </c>
      <c r="F328" s="215" t="s">
        <v>400</v>
      </c>
      <c r="G328" s="212"/>
      <c r="H328" s="216">
        <v>4.0199999999999996</v>
      </c>
      <c r="I328" s="217"/>
      <c r="J328" s="212"/>
      <c r="K328" s="212"/>
      <c r="L328" s="218"/>
      <c r="M328" s="219"/>
      <c r="N328" s="220"/>
      <c r="O328" s="220"/>
      <c r="P328" s="220"/>
      <c r="Q328" s="220"/>
      <c r="R328" s="220"/>
      <c r="S328" s="220"/>
      <c r="T328" s="221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22" t="s">
        <v>153</v>
      </c>
      <c r="AU328" s="222" t="s">
        <v>79</v>
      </c>
      <c r="AV328" s="12" t="s">
        <v>81</v>
      </c>
      <c r="AW328" s="12" t="s">
        <v>33</v>
      </c>
      <c r="AX328" s="12" t="s">
        <v>71</v>
      </c>
      <c r="AY328" s="222" t="s">
        <v>145</v>
      </c>
    </row>
    <row r="329" s="13" customFormat="1">
      <c r="A329" s="13"/>
      <c r="B329" s="223"/>
      <c r="C329" s="224"/>
      <c r="D329" s="213" t="s">
        <v>153</v>
      </c>
      <c r="E329" s="225" t="s">
        <v>19</v>
      </c>
      <c r="F329" s="226" t="s">
        <v>155</v>
      </c>
      <c r="G329" s="224"/>
      <c r="H329" s="227">
        <v>5.3999999999999995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153</v>
      </c>
      <c r="AU329" s="233" t="s">
        <v>79</v>
      </c>
      <c r="AV329" s="13" t="s">
        <v>152</v>
      </c>
      <c r="AW329" s="13" t="s">
        <v>33</v>
      </c>
      <c r="AX329" s="13" t="s">
        <v>79</v>
      </c>
      <c r="AY329" s="233" t="s">
        <v>145</v>
      </c>
    </row>
    <row r="330" s="2" customFormat="1" ht="21.75" customHeight="1">
      <c r="A330" s="38"/>
      <c r="B330" s="39"/>
      <c r="C330" s="197" t="s">
        <v>404</v>
      </c>
      <c r="D330" s="197" t="s">
        <v>148</v>
      </c>
      <c r="E330" s="198" t="s">
        <v>405</v>
      </c>
      <c r="F330" s="199" t="s">
        <v>406</v>
      </c>
      <c r="G330" s="200" t="s">
        <v>151</v>
      </c>
      <c r="H330" s="201">
        <v>20.751999999999999</v>
      </c>
      <c r="I330" s="202"/>
      <c r="J330" s="203">
        <f>ROUND(I330*H330,2)</f>
        <v>0</v>
      </c>
      <c r="K330" s="204"/>
      <c r="L330" s="44"/>
      <c r="M330" s="205" t="s">
        <v>19</v>
      </c>
      <c r="N330" s="206" t="s">
        <v>42</v>
      </c>
      <c r="O330" s="84"/>
      <c r="P330" s="207">
        <f>O330*H330</f>
        <v>0</v>
      </c>
      <c r="Q330" s="207">
        <v>0</v>
      </c>
      <c r="R330" s="207">
        <f>Q330*H330</f>
        <v>0</v>
      </c>
      <c r="S330" s="207">
        <v>0</v>
      </c>
      <c r="T330" s="20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09" t="s">
        <v>152</v>
      </c>
      <c r="AT330" s="209" t="s">
        <v>148</v>
      </c>
      <c r="AU330" s="209" t="s">
        <v>79</v>
      </c>
      <c r="AY330" s="17" t="s">
        <v>145</v>
      </c>
      <c r="BE330" s="210">
        <f>IF(N330="základní",J330,0)</f>
        <v>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7" t="s">
        <v>79</v>
      </c>
      <c r="BK330" s="210">
        <f>ROUND(I330*H330,2)</f>
        <v>0</v>
      </c>
      <c r="BL330" s="17" t="s">
        <v>152</v>
      </c>
      <c r="BM330" s="209" t="s">
        <v>407</v>
      </c>
    </row>
    <row r="331" s="12" customFormat="1">
      <c r="A331" s="12"/>
      <c r="B331" s="211"/>
      <c r="C331" s="212"/>
      <c r="D331" s="213" t="s">
        <v>153</v>
      </c>
      <c r="E331" s="214" t="s">
        <v>19</v>
      </c>
      <c r="F331" s="215" t="s">
        <v>408</v>
      </c>
      <c r="G331" s="212"/>
      <c r="H331" s="216">
        <v>20.751999999999999</v>
      </c>
      <c r="I331" s="217"/>
      <c r="J331" s="212"/>
      <c r="K331" s="212"/>
      <c r="L331" s="218"/>
      <c r="M331" s="219"/>
      <c r="N331" s="220"/>
      <c r="O331" s="220"/>
      <c r="P331" s="220"/>
      <c r="Q331" s="220"/>
      <c r="R331" s="220"/>
      <c r="S331" s="220"/>
      <c r="T331" s="221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22" t="s">
        <v>153</v>
      </c>
      <c r="AU331" s="222" t="s">
        <v>79</v>
      </c>
      <c r="AV331" s="12" t="s">
        <v>81</v>
      </c>
      <c r="AW331" s="12" t="s">
        <v>33</v>
      </c>
      <c r="AX331" s="12" t="s">
        <v>71</v>
      </c>
      <c r="AY331" s="222" t="s">
        <v>145</v>
      </c>
    </row>
    <row r="332" s="13" customFormat="1">
      <c r="A332" s="13"/>
      <c r="B332" s="223"/>
      <c r="C332" s="224"/>
      <c r="D332" s="213" t="s">
        <v>153</v>
      </c>
      <c r="E332" s="225" t="s">
        <v>19</v>
      </c>
      <c r="F332" s="226" t="s">
        <v>155</v>
      </c>
      <c r="G332" s="224"/>
      <c r="H332" s="227">
        <v>20.751999999999999</v>
      </c>
      <c r="I332" s="228"/>
      <c r="J332" s="224"/>
      <c r="K332" s="224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153</v>
      </c>
      <c r="AU332" s="233" t="s">
        <v>79</v>
      </c>
      <c r="AV332" s="13" t="s">
        <v>152</v>
      </c>
      <c r="AW332" s="13" t="s">
        <v>33</v>
      </c>
      <c r="AX332" s="13" t="s">
        <v>79</v>
      </c>
      <c r="AY332" s="233" t="s">
        <v>145</v>
      </c>
    </row>
    <row r="333" s="2" customFormat="1" ht="16.5" customHeight="1">
      <c r="A333" s="38"/>
      <c r="B333" s="39"/>
      <c r="C333" s="197" t="s">
        <v>280</v>
      </c>
      <c r="D333" s="197" t="s">
        <v>148</v>
      </c>
      <c r="E333" s="198" t="s">
        <v>409</v>
      </c>
      <c r="F333" s="199" t="s">
        <v>410</v>
      </c>
      <c r="G333" s="200" t="s">
        <v>411</v>
      </c>
      <c r="H333" s="201">
        <v>0.40100000000000002</v>
      </c>
      <c r="I333" s="202"/>
      <c r="J333" s="203">
        <f>ROUND(I333*H333,2)</f>
        <v>0</v>
      </c>
      <c r="K333" s="204"/>
      <c r="L333" s="44"/>
      <c r="M333" s="205" t="s">
        <v>19</v>
      </c>
      <c r="N333" s="206" t="s">
        <v>42</v>
      </c>
      <c r="O333" s="84"/>
      <c r="P333" s="207">
        <f>O333*H333</f>
        <v>0</v>
      </c>
      <c r="Q333" s="207">
        <v>0</v>
      </c>
      <c r="R333" s="207">
        <f>Q333*H333</f>
        <v>0</v>
      </c>
      <c r="S333" s="207">
        <v>0</v>
      </c>
      <c r="T333" s="20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09" t="s">
        <v>152</v>
      </c>
      <c r="AT333" s="209" t="s">
        <v>148</v>
      </c>
      <c r="AU333" s="209" t="s">
        <v>79</v>
      </c>
      <c r="AY333" s="17" t="s">
        <v>145</v>
      </c>
      <c r="BE333" s="210">
        <f>IF(N333="základní",J333,0)</f>
        <v>0</v>
      </c>
      <c r="BF333" s="210">
        <f>IF(N333="snížená",J333,0)</f>
        <v>0</v>
      </c>
      <c r="BG333" s="210">
        <f>IF(N333="zákl. přenesená",J333,0)</f>
        <v>0</v>
      </c>
      <c r="BH333" s="210">
        <f>IF(N333="sníž. přenesená",J333,0)</f>
        <v>0</v>
      </c>
      <c r="BI333" s="210">
        <f>IF(N333="nulová",J333,0)</f>
        <v>0</v>
      </c>
      <c r="BJ333" s="17" t="s">
        <v>79</v>
      </c>
      <c r="BK333" s="210">
        <f>ROUND(I333*H333,2)</f>
        <v>0</v>
      </c>
      <c r="BL333" s="17" t="s">
        <v>152</v>
      </c>
      <c r="BM333" s="209" t="s">
        <v>412</v>
      </c>
    </row>
    <row r="334" s="2" customFormat="1">
      <c r="A334" s="38"/>
      <c r="B334" s="39"/>
      <c r="C334" s="40"/>
      <c r="D334" s="213" t="s">
        <v>161</v>
      </c>
      <c r="E334" s="40"/>
      <c r="F334" s="234" t="s">
        <v>413</v>
      </c>
      <c r="G334" s="40"/>
      <c r="H334" s="40"/>
      <c r="I334" s="235"/>
      <c r="J334" s="40"/>
      <c r="K334" s="40"/>
      <c r="L334" s="44"/>
      <c r="M334" s="236"/>
      <c r="N334" s="237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161</v>
      </c>
      <c r="AU334" s="17" t="s">
        <v>79</v>
      </c>
    </row>
    <row r="335" s="12" customFormat="1">
      <c r="A335" s="12"/>
      <c r="B335" s="211"/>
      <c r="C335" s="212"/>
      <c r="D335" s="213" t="s">
        <v>153</v>
      </c>
      <c r="E335" s="214" t="s">
        <v>19</v>
      </c>
      <c r="F335" s="215" t="s">
        <v>414</v>
      </c>
      <c r="G335" s="212"/>
      <c r="H335" s="216">
        <v>0.081000000000000003</v>
      </c>
      <c r="I335" s="217"/>
      <c r="J335" s="212"/>
      <c r="K335" s="212"/>
      <c r="L335" s="218"/>
      <c r="M335" s="219"/>
      <c r="N335" s="220"/>
      <c r="O335" s="220"/>
      <c r="P335" s="220"/>
      <c r="Q335" s="220"/>
      <c r="R335" s="220"/>
      <c r="S335" s="220"/>
      <c r="T335" s="221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22" t="s">
        <v>153</v>
      </c>
      <c r="AU335" s="222" t="s">
        <v>79</v>
      </c>
      <c r="AV335" s="12" t="s">
        <v>81</v>
      </c>
      <c r="AW335" s="12" t="s">
        <v>33</v>
      </c>
      <c r="AX335" s="12" t="s">
        <v>71</v>
      </c>
      <c r="AY335" s="222" t="s">
        <v>145</v>
      </c>
    </row>
    <row r="336" s="12" customFormat="1">
      <c r="A336" s="12"/>
      <c r="B336" s="211"/>
      <c r="C336" s="212"/>
      <c r="D336" s="213" t="s">
        <v>153</v>
      </c>
      <c r="E336" s="214" t="s">
        <v>19</v>
      </c>
      <c r="F336" s="215" t="s">
        <v>415</v>
      </c>
      <c r="G336" s="212"/>
      <c r="H336" s="216">
        <v>0.30499999999999999</v>
      </c>
      <c r="I336" s="217"/>
      <c r="J336" s="212"/>
      <c r="K336" s="212"/>
      <c r="L336" s="218"/>
      <c r="M336" s="219"/>
      <c r="N336" s="220"/>
      <c r="O336" s="220"/>
      <c r="P336" s="220"/>
      <c r="Q336" s="220"/>
      <c r="R336" s="220"/>
      <c r="S336" s="220"/>
      <c r="T336" s="221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22" t="s">
        <v>153</v>
      </c>
      <c r="AU336" s="222" t="s">
        <v>79</v>
      </c>
      <c r="AV336" s="12" t="s">
        <v>81</v>
      </c>
      <c r="AW336" s="12" t="s">
        <v>33</v>
      </c>
      <c r="AX336" s="12" t="s">
        <v>71</v>
      </c>
      <c r="AY336" s="222" t="s">
        <v>145</v>
      </c>
    </row>
    <row r="337" s="12" customFormat="1">
      <c r="A337" s="12"/>
      <c r="B337" s="211"/>
      <c r="C337" s="212"/>
      <c r="D337" s="213" t="s">
        <v>153</v>
      </c>
      <c r="E337" s="214" t="s">
        <v>19</v>
      </c>
      <c r="F337" s="215" t="s">
        <v>416</v>
      </c>
      <c r="G337" s="212"/>
      <c r="H337" s="216">
        <v>0.014999999999999999</v>
      </c>
      <c r="I337" s="217"/>
      <c r="J337" s="212"/>
      <c r="K337" s="212"/>
      <c r="L337" s="218"/>
      <c r="M337" s="219"/>
      <c r="N337" s="220"/>
      <c r="O337" s="220"/>
      <c r="P337" s="220"/>
      <c r="Q337" s="220"/>
      <c r="R337" s="220"/>
      <c r="S337" s="220"/>
      <c r="T337" s="221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22" t="s">
        <v>153</v>
      </c>
      <c r="AU337" s="222" t="s">
        <v>79</v>
      </c>
      <c r="AV337" s="12" t="s">
        <v>81</v>
      </c>
      <c r="AW337" s="12" t="s">
        <v>33</v>
      </c>
      <c r="AX337" s="12" t="s">
        <v>71</v>
      </c>
      <c r="AY337" s="222" t="s">
        <v>145</v>
      </c>
    </row>
    <row r="338" s="13" customFormat="1">
      <c r="A338" s="13"/>
      <c r="B338" s="223"/>
      <c r="C338" s="224"/>
      <c r="D338" s="213" t="s">
        <v>153</v>
      </c>
      <c r="E338" s="225" t="s">
        <v>19</v>
      </c>
      <c r="F338" s="226" t="s">
        <v>155</v>
      </c>
      <c r="G338" s="224"/>
      <c r="H338" s="227">
        <v>0.40100000000000002</v>
      </c>
      <c r="I338" s="228"/>
      <c r="J338" s="224"/>
      <c r="K338" s="224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153</v>
      </c>
      <c r="AU338" s="233" t="s">
        <v>79</v>
      </c>
      <c r="AV338" s="13" t="s">
        <v>152</v>
      </c>
      <c r="AW338" s="13" t="s">
        <v>33</v>
      </c>
      <c r="AX338" s="13" t="s">
        <v>79</v>
      </c>
      <c r="AY338" s="233" t="s">
        <v>145</v>
      </c>
    </row>
    <row r="339" s="2" customFormat="1" ht="16.5" customHeight="1">
      <c r="A339" s="38"/>
      <c r="B339" s="39"/>
      <c r="C339" s="197" t="s">
        <v>417</v>
      </c>
      <c r="D339" s="197" t="s">
        <v>148</v>
      </c>
      <c r="E339" s="198" t="s">
        <v>418</v>
      </c>
      <c r="F339" s="199" t="s">
        <v>419</v>
      </c>
      <c r="G339" s="200" t="s">
        <v>188</v>
      </c>
      <c r="H339" s="201">
        <v>267.30000000000001</v>
      </c>
      <c r="I339" s="202"/>
      <c r="J339" s="203">
        <f>ROUND(I339*H339,2)</f>
        <v>0</v>
      </c>
      <c r="K339" s="204"/>
      <c r="L339" s="44"/>
      <c r="M339" s="205" t="s">
        <v>19</v>
      </c>
      <c r="N339" s="206" t="s">
        <v>42</v>
      </c>
      <c r="O339" s="84"/>
      <c r="P339" s="207">
        <f>O339*H339</f>
        <v>0</v>
      </c>
      <c r="Q339" s="207">
        <v>0</v>
      </c>
      <c r="R339" s="207">
        <f>Q339*H339</f>
        <v>0</v>
      </c>
      <c r="S339" s="207">
        <v>0</v>
      </c>
      <c r="T339" s="20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09" t="s">
        <v>152</v>
      </c>
      <c r="AT339" s="209" t="s">
        <v>148</v>
      </c>
      <c r="AU339" s="209" t="s">
        <v>79</v>
      </c>
      <c r="AY339" s="17" t="s">
        <v>145</v>
      </c>
      <c r="BE339" s="210">
        <f>IF(N339="základní",J339,0)</f>
        <v>0</v>
      </c>
      <c r="BF339" s="210">
        <f>IF(N339="snížená",J339,0)</f>
        <v>0</v>
      </c>
      <c r="BG339" s="210">
        <f>IF(N339="zákl. přenesená",J339,0)</f>
        <v>0</v>
      </c>
      <c r="BH339" s="210">
        <f>IF(N339="sníž. přenesená",J339,0)</f>
        <v>0</v>
      </c>
      <c r="BI339" s="210">
        <f>IF(N339="nulová",J339,0)</f>
        <v>0</v>
      </c>
      <c r="BJ339" s="17" t="s">
        <v>79</v>
      </c>
      <c r="BK339" s="210">
        <f>ROUND(I339*H339,2)</f>
        <v>0</v>
      </c>
      <c r="BL339" s="17" t="s">
        <v>152</v>
      </c>
      <c r="BM339" s="209" t="s">
        <v>420</v>
      </c>
    </row>
    <row r="340" s="2" customFormat="1" ht="16.5" customHeight="1">
      <c r="A340" s="38"/>
      <c r="B340" s="39"/>
      <c r="C340" s="197" t="s">
        <v>287</v>
      </c>
      <c r="D340" s="197" t="s">
        <v>148</v>
      </c>
      <c r="E340" s="198" t="s">
        <v>421</v>
      </c>
      <c r="F340" s="199" t="s">
        <v>422</v>
      </c>
      <c r="G340" s="200" t="s">
        <v>188</v>
      </c>
      <c r="H340" s="201">
        <v>267.30000000000001</v>
      </c>
      <c r="I340" s="202"/>
      <c r="J340" s="203">
        <f>ROUND(I340*H340,2)</f>
        <v>0</v>
      </c>
      <c r="K340" s="204"/>
      <c r="L340" s="44"/>
      <c r="M340" s="205" t="s">
        <v>19</v>
      </c>
      <c r="N340" s="206" t="s">
        <v>42</v>
      </c>
      <c r="O340" s="84"/>
      <c r="P340" s="207">
        <f>O340*H340</f>
        <v>0</v>
      </c>
      <c r="Q340" s="207">
        <v>0</v>
      </c>
      <c r="R340" s="207">
        <f>Q340*H340</f>
        <v>0</v>
      </c>
      <c r="S340" s="207">
        <v>0</v>
      </c>
      <c r="T340" s="20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09" t="s">
        <v>152</v>
      </c>
      <c r="AT340" s="209" t="s">
        <v>148</v>
      </c>
      <c r="AU340" s="209" t="s">
        <v>79</v>
      </c>
      <c r="AY340" s="17" t="s">
        <v>145</v>
      </c>
      <c r="BE340" s="210">
        <f>IF(N340="základní",J340,0)</f>
        <v>0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7" t="s">
        <v>79</v>
      </c>
      <c r="BK340" s="210">
        <f>ROUND(I340*H340,2)</f>
        <v>0</v>
      </c>
      <c r="BL340" s="17" t="s">
        <v>152</v>
      </c>
      <c r="BM340" s="209" t="s">
        <v>423</v>
      </c>
    </row>
    <row r="341" s="11" customFormat="1" ht="25.92" customHeight="1">
      <c r="A341" s="11"/>
      <c r="B341" s="183"/>
      <c r="C341" s="184"/>
      <c r="D341" s="185" t="s">
        <v>70</v>
      </c>
      <c r="E341" s="186" t="s">
        <v>360</v>
      </c>
      <c r="F341" s="186" t="s">
        <v>424</v>
      </c>
      <c r="G341" s="184"/>
      <c r="H341" s="184"/>
      <c r="I341" s="187"/>
      <c r="J341" s="188">
        <f>BK341</f>
        <v>0</v>
      </c>
      <c r="K341" s="184"/>
      <c r="L341" s="189"/>
      <c r="M341" s="190"/>
      <c r="N341" s="191"/>
      <c r="O341" s="191"/>
      <c r="P341" s="192">
        <f>SUM(P342:P349)</f>
        <v>0</v>
      </c>
      <c r="Q341" s="191"/>
      <c r="R341" s="192">
        <f>SUM(R342:R349)</f>
        <v>0</v>
      </c>
      <c r="S341" s="191"/>
      <c r="T341" s="193">
        <f>SUM(T342:T349)</f>
        <v>0</v>
      </c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R341" s="194" t="s">
        <v>79</v>
      </c>
      <c r="AT341" s="195" t="s">
        <v>70</v>
      </c>
      <c r="AU341" s="195" t="s">
        <v>71</v>
      </c>
      <c r="AY341" s="194" t="s">
        <v>145</v>
      </c>
      <c r="BK341" s="196">
        <f>SUM(BK342:BK349)</f>
        <v>0</v>
      </c>
    </row>
    <row r="342" s="2" customFormat="1" ht="21.75" customHeight="1">
      <c r="A342" s="38"/>
      <c r="B342" s="39"/>
      <c r="C342" s="197" t="s">
        <v>425</v>
      </c>
      <c r="D342" s="197" t="s">
        <v>148</v>
      </c>
      <c r="E342" s="198" t="s">
        <v>426</v>
      </c>
      <c r="F342" s="199" t="s">
        <v>427</v>
      </c>
      <c r="G342" s="200" t="s">
        <v>160</v>
      </c>
      <c r="H342" s="201">
        <v>11</v>
      </c>
      <c r="I342" s="202"/>
      <c r="J342" s="203">
        <f>ROUND(I342*H342,2)</f>
        <v>0</v>
      </c>
      <c r="K342" s="204"/>
      <c r="L342" s="44"/>
      <c r="M342" s="205" t="s">
        <v>19</v>
      </c>
      <c r="N342" s="206" t="s">
        <v>42</v>
      </c>
      <c r="O342" s="84"/>
      <c r="P342" s="207">
        <f>O342*H342</f>
        <v>0</v>
      </c>
      <c r="Q342" s="207">
        <v>0</v>
      </c>
      <c r="R342" s="207">
        <f>Q342*H342</f>
        <v>0</v>
      </c>
      <c r="S342" s="207">
        <v>0</v>
      </c>
      <c r="T342" s="20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09" t="s">
        <v>152</v>
      </c>
      <c r="AT342" s="209" t="s">
        <v>148</v>
      </c>
      <c r="AU342" s="209" t="s">
        <v>79</v>
      </c>
      <c r="AY342" s="17" t="s">
        <v>145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7" t="s">
        <v>79</v>
      </c>
      <c r="BK342" s="210">
        <f>ROUND(I342*H342,2)</f>
        <v>0</v>
      </c>
      <c r="BL342" s="17" t="s">
        <v>152</v>
      </c>
      <c r="BM342" s="209" t="s">
        <v>428</v>
      </c>
    </row>
    <row r="343" s="2" customFormat="1">
      <c r="A343" s="38"/>
      <c r="B343" s="39"/>
      <c r="C343" s="40"/>
      <c r="D343" s="213" t="s">
        <v>161</v>
      </c>
      <c r="E343" s="40"/>
      <c r="F343" s="234" t="s">
        <v>429</v>
      </c>
      <c r="G343" s="40"/>
      <c r="H343" s="40"/>
      <c r="I343" s="235"/>
      <c r="J343" s="40"/>
      <c r="K343" s="40"/>
      <c r="L343" s="44"/>
      <c r="M343" s="236"/>
      <c r="N343" s="237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161</v>
      </c>
      <c r="AU343" s="17" t="s">
        <v>79</v>
      </c>
    </row>
    <row r="344" s="12" customFormat="1">
      <c r="A344" s="12"/>
      <c r="B344" s="211"/>
      <c r="C344" s="212"/>
      <c r="D344" s="213" t="s">
        <v>153</v>
      </c>
      <c r="E344" s="214" t="s">
        <v>19</v>
      </c>
      <c r="F344" s="215" t="s">
        <v>209</v>
      </c>
      <c r="G344" s="212"/>
      <c r="H344" s="216">
        <v>11</v>
      </c>
      <c r="I344" s="217"/>
      <c r="J344" s="212"/>
      <c r="K344" s="212"/>
      <c r="L344" s="218"/>
      <c r="M344" s="219"/>
      <c r="N344" s="220"/>
      <c r="O344" s="220"/>
      <c r="P344" s="220"/>
      <c r="Q344" s="220"/>
      <c r="R344" s="220"/>
      <c r="S344" s="220"/>
      <c r="T344" s="221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22" t="s">
        <v>153</v>
      </c>
      <c r="AU344" s="222" t="s">
        <v>79</v>
      </c>
      <c r="AV344" s="12" t="s">
        <v>81</v>
      </c>
      <c r="AW344" s="12" t="s">
        <v>33</v>
      </c>
      <c r="AX344" s="12" t="s">
        <v>71</v>
      </c>
      <c r="AY344" s="222" t="s">
        <v>145</v>
      </c>
    </row>
    <row r="345" s="13" customFormat="1">
      <c r="A345" s="13"/>
      <c r="B345" s="223"/>
      <c r="C345" s="224"/>
      <c r="D345" s="213" t="s">
        <v>153</v>
      </c>
      <c r="E345" s="225" t="s">
        <v>19</v>
      </c>
      <c r="F345" s="226" t="s">
        <v>155</v>
      </c>
      <c r="G345" s="224"/>
      <c r="H345" s="227">
        <v>11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153</v>
      </c>
      <c r="AU345" s="233" t="s">
        <v>79</v>
      </c>
      <c r="AV345" s="13" t="s">
        <v>152</v>
      </c>
      <c r="AW345" s="13" t="s">
        <v>33</v>
      </c>
      <c r="AX345" s="13" t="s">
        <v>79</v>
      </c>
      <c r="AY345" s="233" t="s">
        <v>145</v>
      </c>
    </row>
    <row r="346" s="2" customFormat="1" ht="21.75" customHeight="1">
      <c r="A346" s="38"/>
      <c r="B346" s="39"/>
      <c r="C346" s="197" t="s">
        <v>293</v>
      </c>
      <c r="D346" s="197" t="s">
        <v>148</v>
      </c>
      <c r="E346" s="198" t="s">
        <v>430</v>
      </c>
      <c r="F346" s="199" t="s">
        <v>427</v>
      </c>
      <c r="G346" s="200" t="s">
        <v>160</v>
      </c>
      <c r="H346" s="201">
        <v>5</v>
      </c>
      <c r="I346" s="202"/>
      <c r="J346" s="203">
        <f>ROUND(I346*H346,2)</f>
        <v>0</v>
      </c>
      <c r="K346" s="204"/>
      <c r="L346" s="44"/>
      <c r="M346" s="205" t="s">
        <v>19</v>
      </c>
      <c r="N346" s="206" t="s">
        <v>42</v>
      </c>
      <c r="O346" s="84"/>
      <c r="P346" s="207">
        <f>O346*H346</f>
        <v>0</v>
      </c>
      <c r="Q346" s="207">
        <v>0</v>
      </c>
      <c r="R346" s="207">
        <f>Q346*H346</f>
        <v>0</v>
      </c>
      <c r="S346" s="207">
        <v>0</v>
      </c>
      <c r="T346" s="20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09" t="s">
        <v>152</v>
      </c>
      <c r="AT346" s="209" t="s">
        <v>148</v>
      </c>
      <c r="AU346" s="209" t="s">
        <v>79</v>
      </c>
      <c r="AY346" s="17" t="s">
        <v>145</v>
      </c>
      <c r="BE346" s="210">
        <f>IF(N346="základní",J346,0)</f>
        <v>0</v>
      </c>
      <c r="BF346" s="210">
        <f>IF(N346="snížená",J346,0)</f>
        <v>0</v>
      </c>
      <c r="BG346" s="210">
        <f>IF(N346="zákl. přenesená",J346,0)</f>
        <v>0</v>
      </c>
      <c r="BH346" s="210">
        <f>IF(N346="sníž. přenesená",J346,0)</f>
        <v>0</v>
      </c>
      <c r="BI346" s="210">
        <f>IF(N346="nulová",J346,0)</f>
        <v>0</v>
      </c>
      <c r="BJ346" s="17" t="s">
        <v>79</v>
      </c>
      <c r="BK346" s="210">
        <f>ROUND(I346*H346,2)</f>
        <v>0</v>
      </c>
      <c r="BL346" s="17" t="s">
        <v>152</v>
      </c>
      <c r="BM346" s="209" t="s">
        <v>431</v>
      </c>
    </row>
    <row r="347" s="2" customFormat="1">
      <c r="A347" s="38"/>
      <c r="B347" s="39"/>
      <c r="C347" s="40"/>
      <c r="D347" s="213" t="s">
        <v>161</v>
      </c>
      <c r="E347" s="40"/>
      <c r="F347" s="234" t="s">
        <v>432</v>
      </c>
      <c r="G347" s="40"/>
      <c r="H347" s="40"/>
      <c r="I347" s="235"/>
      <c r="J347" s="40"/>
      <c r="K347" s="40"/>
      <c r="L347" s="44"/>
      <c r="M347" s="236"/>
      <c r="N347" s="237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161</v>
      </c>
      <c r="AU347" s="17" t="s">
        <v>79</v>
      </c>
    </row>
    <row r="348" s="2" customFormat="1" ht="21.75" customHeight="1">
      <c r="A348" s="38"/>
      <c r="B348" s="39"/>
      <c r="C348" s="197" t="s">
        <v>433</v>
      </c>
      <c r="D348" s="197" t="s">
        <v>148</v>
      </c>
      <c r="E348" s="198" t="s">
        <v>434</v>
      </c>
      <c r="F348" s="199" t="s">
        <v>427</v>
      </c>
      <c r="G348" s="200" t="s">
        <v>160</v>
      </c>
      <c r="H348" s="201">
        <v>9</v>
      </c>
      <c r="I348" s="202"/>
      <c r="J348" s="203">
        <f>ROUND(I348*H348,2)</f>
        <v>0</v>
      </c>
      <c r="K348" s="204"/>
      <c r="L348" s="44"/>
      <c r="M348" s="205" t="s">
        <v>19</v>
      </c>
      <c r="N348" s="206" t="s">
        <v>42</v>
      </c>
      <c r="O348" s="84"/>
      <c r="P348" s="207">
        <f>O348*H348</f>
        <v>0</v>
      </c>
      <c r="Q348" s="207">
        <v>0</v>
      </c>
      <c r="R348" s="207">
        <f>Q348*H348</f>
        <v>0</v>
      </c>
      <c r="S348" s="207">
        <v>0</v>
      </c>
      <c r="T348" s="20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09" t="s">
        <v>152</v>
      </c>
      <c r="AT348" s="209" t="s">
        <v>148</v>
      </c>
      <c r="AU348" s="209" t="s">
        <v>79</v>
      </c>
      <c r="AY348" s="17" t="s">
        <v>145</v>
      </c>
      <c r="BE348" s="210">
        <f>IF(N348="základní",J348,0)</f>
        <v>0</v>
      </c>
      <c r="BF348" s="210">
        <f>IF(N348="snížená",J348,0)</f>
        <v>0</v>
      </c>
      <c r="BG348" s="210">
        <f>IF(N348="zákl. přenesená",J348,0)</f>
        <v>0</v>
      </c>
      <c r="BH348" s="210">
        <f>IF(N348="sníž. přenesená",J348,0)</f>
        <v>0</v>
      </c>
      <c r="BI348" s="210">
        <f>IF(N348="nulová",J348,0)</f>
        <v>0</v>
      </c>
      <c r="BJ348" s="17" t="s">
        <v>79</v>
      </c>
      <c r="BK348" s="210">
        <f>ROUND(I348*H348,2)</f>
        <v>0</v>
      </c>
      <c r="BL348" s="17" t="s">
        <v>152</v>
      </c>
      <c r="BM348" s="209" t="s">
        <v>435</v>
      </c>
    </row>
    <row r="349" s="2" customFormat="1">
      <c r="A349" s="38"/>
      <c r="B349" s="39"/>
      <c r="C349" s="40"/>
      <c r="D349" s="213" t="s">
        <v>161</v>
      </c>
      <c r="E349" s="40"/>
      <c r="F349" s="234" t="s">
        <v>436</v>
      </c>
      <c r="G349" s="40"/>
      <c r="H349" s="40"/>
      <c r="I349" s="235"/>
      <c r="J349" s="40"/>
      <c r="K349" s="40"/>
      <c r="L349" s="44"/>
      <c r="M349" s="236"/>
      <c r="N349" s="237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161</v>
      </c>
      <c r="AU349" s="17" t="s">
        <v>79</v>
      </c>
    </row>
    <row r="350" s="11" customFormat="1" ht="25.92" customHeight="1">
      <c r="A350" s="11"/>
      <c r="B350" s="183"/>
      <c r="C350" s="184"/>
      <c r="D350" s="185" t="s">
        <v>70</v>
      </c>
      <c r="E350" s="186" t="s">
        <v>435</v>
      </c>
      <c r="F350" s="186" t="s">
        <v>437</v>
      </c>
      <c r="G350" s="184"/>
      <c r="H350" s="184"/>
      <c r="I350" s="187"/>
      <c r="J350" s="188">
        <f>BK350</f>
        <v>0</v>
      </c>
      <c r="K350" s="184"/>
      <c r="L350" s="189"/>
      <c r="M350" s="190"/>
      <c r="N350" s="191"/>
      <c r="O350" s="191"/>
      <c r="P350" s="192">
        <f>SUM(P351:P357)</f>
        <v>0</v>
      </c>
      <c r="Q350" s="191"/>
      <c r="R350" s="192">
        <f>SUM(R351:R357)</f>
        <v>0</v>
      </c>
      <c r="S350" s="191"/>
      <c r="T350" s="193">
        <f>SUM(T351:T357)</f>
        <v>0</v>
      </c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R350" s="194" t="s">
        <v>79</v>
      </c>
      <c r="AT350" s="195" t="s">
        <v>70</v>
      </c>
      <c r="AU350" s="195" t="s">
        <v>71</v>
      </c>
      <c r="AY350" s="194" t="s">
        <v>145</v>
      </c>
      <c r="BK350" s="196">
        <f>SUM(BK351:BK357)</f>
        <v>0</v>
      </c>
    </row>
    <row r="351" s="2" customFormat="1" ht="16.5" customHeight="1">
      <c r="A351" s="38"/>
      <c r="B351" s="39"/>
      <c r="C351" s="197" t="s">
        <v>297</v>
      </c>
      <c r="D351" s="197" t="s">
        <v>148</v>
      </c>
      <c r="E351" s="198" t="s">
        <v>438</v>
      </c>
      <c r="F351" s="199" t="s">
        <v>439</v>
      </c>
      <c r="G351" s="200" t="s">
        <v>188</v>
      </c>
      <c r="H351" s="201">
        <v>300.30000000000001</v>
      </c>
      <c r="I351" s="202"/>
      <c r="J351" s="203">
        <f>ROUND(I351*H351,2)</f>
        <v>0</v>
      </c>
      <c r="K351" s="204"/>
      <c r="L351" s="44"/>
      <c r="M351" s="205" t="s">
        <v>19</v>
      </c>
      <c r="N351" s="206" t="s">
        <v>42</v>
      </c>
      <c r="O351" s="84"/>
      <c r="P351" s="207">
        <f>O351*H351</f>
        <v>0</v>
      </c>
      <c r="Q351" s="207">
        <v>0</v>
      </c>
      <c r="R351" s="207">
        <f>Q351*H351</f>
        <v>0</v>
      </c>
      <c r="S351" s="207">
        <v>0</v>
      </c>
      <c r="T351" s="20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09" t="s">
        <v>152</v>
      </c>
      <c r="AT351" s="209" t="s">
        <v>148</v>
      </c>
      <c r="AU351" s="209" t="s">
        <v>79</v>
      </c>
      <c r="AY351" s="17" t="s">
        <v>145</v>
      </c>
      <c r="BE351" s="210">
        <f>IF(N351="základní",J351,0)</f>
        <v>0</v>
      </c>
      <c r="BF351" s="210">
        <f>IF(N351="snížená",J351,0)</f>
        <v>0</v>
      </c>
      <c r="BG351" s="210">
        <f>IF(N351="zákl. přenesená",J351,0)</f>
        <v>0</v>
      </c>
      <c r="BH351" s="210">
        <f>IF(N351="sníž. přenesená",J351,0)</f>
        <v>0</v>
      </c>
      <c r="BI351" s="210">
        <f>IF(N351="nulová",J351,0)</f>
        <v>0</v>
      </c>
      <c r="BJ351" s="17" t="s">
        <v>79</v>
      </c>
      <c r="BK351" s="210">
        <f>ROUND(I351*H351,2)</f>
        <v>0</v>
      </c>
      <c r="BL351" s="17" t="s">
        <v>152</v>
      </c>
      <c r="BM351" s="209" t="s">
        <v>440</v>
      </c>
    </row>
    <row r="352" s="12" customFormat="1">
      <c r="A352" s="12"/>
      <c r="B352" s="211"/>
      <c r="C352" s="212"/>
      <c r="D352" s="213" t="s">
        <v>153</v>
      </c>
      <c r="E352" s="214" t="s">
        <v>19</v>
      </c>
      <c r="F352" s="215" t="s">
        <v>441</v>
      </c>
      <c r="G352" s="212"/>
      <c r="H352" s="216">
        <v>177</v>
      </c>
      <c r="I352" s="217"/>
      <c r="J352" s="212"/>
      <c r="K352" s="212"/>
      <c r="L352" s="218"/>
      <c r="M352" s="219"/>
      <c r="N352" s="220"/>
      <c r="O352" s="220"/>
      <c r="P352" s="220"/>
      <c r="Q352" s="220"/>
      <c r="R352" s="220"/>
      <c r="S352" s="220"/>
      <c r="T352" s="221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22" t="s">
        <v>153</v>
      </c>
      <c r="AU352" s="222" t="s">
        <v>79</v>
      </c>
      <c r="AV352" s="12" t="s">
        <v>81</v>
      </c>
      <c r="AW352" s="12" t="s">
        <v>33</v>
      </c>
      <c r="AX352" s="12" t="s">
        <v>71</v>
      </c>
      <c r="AY352" s="222" t="s">
        <v>145</v>
      </c>
    </row>
    <row r="353" s="12" customFormat="1">
      <c r="A353" s="12"/>
      <c r="B353" s="211"/>
      <c r="C353" s="212"/>
      <c r="D353" s="213" t="s">
        <v>153</v>
      </c>
      <c r="E353" s="214" t="s">
        <v>19</v>
      </c>
      <c r="F353" s="215" t="s">
        <v>442</v>
      </c>
      <c r="G353" s="212"/>
      <c r="H353" s="216">
        <v>123.3</v>
      </c>
      <c r="I353" s="217"/>
      <c r="J353" s="212"/>
      <c r="K353" s="212"/>
      <c r="L353" s="218"/>
      <c r="M353" s="219"/>
      <c r="N353" s="220"/>
      <c r="O353" s="220"/>
      <c r="P353" s="220"/>
      <c r="Q353" s="220"/>
      <c r="R353" s="220"/>
      <c r="S353" s="220"/>
      <c r="T353" s="221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22" t="s">
        <v>153</v>
      </c>
      <c r="AU353" s="222" t="s">
        <v>79</v>
      </c>
      <c r="AV353" s="12" t="s">
        <v>81</v>
      </c>
      <c r="AW353" s="12" t="s">
        <v>33</v>
      </c>
      <c r="AX353" s="12" t="s">
        <v>71</v>
      </c>
      <c r="AY353" s="222" t="s">
        <v>145</v>
      </c>
    </row>
    <row r="354" s="13" customFormat="1">
      <c r="A354" s="13"/>
      <c r="B354" s="223"/>
      <c r="C354" s="224"/>
      <c r="D354" s="213" t="s">
        <v>153</v>
      </c>
      <c r="E354" s="225" t="s">
        <v>19</v>
      </c>
      <c r="F354" s="226" t="s">
        <v>155</v>
      </c>
      <c r="G354" s="224"/>
      <c r="H354" s="227">
        <v>300.30000000000001</v>
      </c>
      <c r="I354" s="228"/>
      <c r="J354" s="224"/>
      <c r="K354" s="224"/>
      <c r="L354" s="229"/>
      <c r="M354" s="230"/>
      <c r="N354" s="231"/>
      <c r="O354" s="231"/>
      <c r="P354" s="231"/>
      <c r="Q354" s="231"/>
      <c r="R354" s="231"/>
      <c r="S354" s="231"/>
      <c r="T354" s="23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3" t="s">
        <v>153</v>
      </c>
      <c r="AU354" s="233" t="s">
        <v>79</v>
      </c>
      <c r="AV354" s="13" t="s">
        <v>152</v>
      </c>
      <c r="AW354" s="13" t="s">
        <v>33</v>
      </c>
      <c r="AX354" s="13" t="s">
        <v>79</v>
      </c>
      <c r="AY354" s="233" t="s">
        <v>145</v>
      </c>
    </row>
    <row r="355" s="2" customFormat="1" ht="16.5" customHeight="1">
      <c r="A355" s="38"/>
      <c r="B355" s="39"/>
      <c r="C355" s="197" t="s">
        <v>443</v>
      </c>
      <c r="D355" s="197" t="s">
        <v>148</v>
      </c>
      <c r="E355" s="198" t="s">
        <v>444</v>
      </c>
      <c r="F355" s="199" t="s">
        <v>445</v>
      </c>
      <c r="G355" s="200" t="s">
        <v>188</v>
      </c>
      <c r="H355" s="201">
        <v>8</v>
      </c>
      <c r="I355" s="202"/>
      <c r="J355" s="203">
        <f>ROUND(I355*H355,2)</f>
        <v>0</v>
      </c>
      <c r="K355" s="204"/>
      <c r="L355" s="44"/>
      <c r="M355" s="205" t="s">
        <v>19</v>
      </c>
      <c r="N355" s="206" t="s">
        <v>42</v>
      </c>
      <c r="O355" s="84"/>
      <c r="P355" s="207">
        <f>O355*H355</f>
        <v>0</v>
      </c>
      <c r="Q355" s="207">
        <v>0</v>
      </c>
      <c r="R355" s="207">
        <f>Q355*H355</f>
        <v>0</v>
      </c>
      <c r="S355" s="207">
        <v>0</v>
      </c>
      <c r="T355" s="20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09" t="s">
        <v>152</v>
      </c>
      <c r="AT355" s="209" t="s">
        <v>148</v>
      </c>
      <c r="AU355" s="209" t="s">
        <v>79</v>
      </c>
      <c r="AY355" s="17" t="s">
        <v>145</v>
      </c>
      <c r="BE355" s="210">
        <f>IF(N355="základní",J355,0)</f>
        <v>0</v>
      </c>
      <c r="BF355" s="210">
        <f>IF(N355="snížená",J355,0)</f>
        <v>0</v>
      </c>
      <c r="BG355" s="210">
        <f>IF(N355="zákl. přenesená",J355,0)</f>
        <v>0</v>
      </c>
      <c r="BH355" s="210">
        <f>IF(N355="sníž. přenesená",J355,0)</f>
        <v>0</v>
      </c>
      <c r="BI355" s="210">
        <f>IF(N355="nulová",J355,0)</f>
        <v>0</v>
      </c>
      <c r="BJ355" s="17" t="s">
        <v>79</v>
      </c>
      <c r="BK355" s="210">
        <f>ROUND(I355*H355,2)</f>
        <v>0</v>
      </c>
      <c r="BL355" s="17" t="s">
        <v>152</v>
      </c>
      <c r="BM355" s="209" t="s">
        <v>446</v>
      </c>
    </row>
    <row r="356" s="12" customFormat="1">
      <c r="A356" s="12"/>
      <c r="B356" s="211"/>
      <c r="C356" s="212"/>
      <c r="D356" s="213" t="s">
        <v>153</v>
      </c>
      <c r="E356" s="214" t="s">
        <v>19</v>
      </c>
      <c r="F356" s="215" t="s">
        <v>447</v>
      </c>
      <c r="G356" s="212"/>
      <c r="H356" s="216">
        <v>8</v>
      </c>
      <c r="I356" s="217"/>
      <c r="J356" s="212"/>
      <c r="K356" s="212"/>
      <c r="L356" s="218"/>
      <c r="M356" s="219"/>
      <c r="N356" s="220"/>
      <c r="O356" s="220"/>
      <c r="P356" s="220"/>
      <c r="Q356" s="220"/>
      <c r="R356" s="220"/>
      <c r="S356" s="220"/>
      <c r="T356" s="221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22" t="s">
        <v>153</v>
      </c>
      <c r="AU356" s="222" t="s">
        <v>79</v>
      </c>
      <c r="AV356" s="12" t="s">
        <v>81</v>
      </c>
      <c r="AW356" s="12" t="s">
        <v>33</v>
      </c>
      <c r="AX356" s="12" t="s">
        <v>71</v>
      </c>
      <c r="AY356" s="222" t="s">
        <v>145</v>
      </c>
    </row>
    <row r="357" s="13" customFormat="1">
      <c r="A357" s="13"/>
      <c r="B357" s="223"/>
      <c r="C357" s="224"/>
      <c r="D357" s="213" t="s">
        <v>153</v>
      </c>
      <c r="E357" s="225" t="s">
        <v>19</v>
      </c>
      <c r="F357" s="226" t="s">
        <v>155</v>
      </c>
      <c r="G357" s="224"/>
      <c r="H357" s="227">
        <v>8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153</v>
      </c>
      <c r="AU357" s="233" t="s">
        <v>79</v>
      </c>
      <c r="AV357" s="13" t="s">
        <v>152</v>
      </c>
      <c r="AW357" s="13" t="s">
        <v>33</v>
      </c>
      <c r="AX357" s="13" t="s">
        <v>79</v>
      </c>
      <c r="AY357" s="233" t="s">
        <v>145</v>
      </c>
    </row>
    <row r="358" s="11" customFormat="1" ht="25.92" customHeight="1">
      <c r="A358" s="11"/>
      <c r="B358" s="183"/>
      <c r="C358" s="184"/>
      <c r="D358" s="185" t="s">
        <v>70</v>
      </c>
      <c r="E358" s="186" t="s">
        <v>448</v>
      </c>
      <c r="F358" s="186" t="s">
        <v>449</v>
      </c>
      <c r="G358" s="184"/>
      <c r="H358" s="184"/>
      <c r="I358" s="187"/>
      <c r="J358" s="188">
        <f>BK358</f>
        <v>0</v>
      </c>
      <c r="K358" s="184"/>
      <c r="L358" s="189"/>
      <c r="M358" s="190"/>
      <c r="N358" s="191"/>
      <c r="O358" s="191"/>
      <c r="P358" s="192">
        <f>P359</f>
        <v>0</v>
      </c>
      <c r="Q358" s="191"/>
      <c r="R358" s="192">
        <f>R359</f>
        <v>0</v>
      </c>
      <c r="S358" s="191"/>
      <c r="T358" s="193">
        <f>T359</f>
        <v>0</v>
      </c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R358" s="194" t="s">
        <v>79</v>
      </c>
      <c r="AT358" s="195" t="s">
        <v>70</v>
      </c>
      <c r="AU358" s="195" t="s">
        <v>71</v>
      </c>
      <c r="AY358" s="194" t="s">
        <v>145</v>
      </c>
      <c r="BK358" s="196">
        <f>BK359</f>
        <v>0</v>
      </c>
    </row>
    <row r="359" s="2" customFormat="1" ht="16.5" customHeight="1">
      <c r="A359" s="38"/>
      <c r="B359" s="39"/>
      <c r="C359" s="197" t="s">
        <v>304</v>
      </c>
      <c r="D359" s="197" t="s">
        <v>148</v>
      </c>
      <c r="E359" s="198" t="s">
        <v>450</v>
      </c>
      <c r="F359" s="199" t="s">
        <v>451</v>
      </c>
      <c r="G359" s="200" t="s">
        <v>188</v>
      </c>
      <c r="H359" s="201">
        <v>290</v>
      </c>
      <c r="I359" s="202"/>
      <c r="J359" s="203">
        <f>ROUND(I359*H359,2)</f>
        <v>0</v>
      </c>
      <c r="K359" s="204"/>
      <c r="L359" s="44"/>
      <c r="M359" s="205" t="s">
        <v>19</v>
      </c>
      <c r="N359" s="206" t="s">
        <v>42</v>
      </c>
      <c r="O359" s="84"/>
      <c r="P359" s="207">
        <f>O359*H359</f>
        <v>0</v>
      </c>
      <c r="Q359" s="207">
        <v>0</v>
      </c>
      <c r="R359" s="207">
        <f>Q359*H359</f>
        <v>0</v>
      </c>
      <c r="S359" s="207">
        <v>0</v>
      </c>
      <c r="T359" s="20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09" t="s">
        <v>152</v>
      </c>
      <c r="AT359" s="209" t="s">
        <v>148</v>
      </c>
      <c r="AU359" s="209" t="s">
        <v>79</v>
      </c>
      <c r="AY359" s="17" t="s">
        <v>145</v>
      </c>
      <c r="BE359" s="210">
        <f>IF(N359="základní",J359,0)</f>
        <v>0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7" t="s">
        <v>79</v>
      </c>
      <c r="BK359" s="210">
        <f>ROUND(I359*H359,2)</f>
        <v>0</v>
      </c>
      <c r="BL359" s="17" t="s">
        <v>152</v>
      </c>
      <c r="BM359" s="209" t="s">
        <v>452</v>
      </c>
    </row>
    <row r="360" s="11" customFormat="1" ht="25.92" customHeight="1">
      <c r="A360" s="11"/>
      <c r="B360" s="183"/>
      <c r="C360" s="184"/>
      <c r="D360" s="185" t="s">
        <v>70</v>
      </c>
      <c r="E360" s="186" t="s">
        <v>440</v>
      </c>
      <c r="F360" s="186" t="s">
        <v>453</v>
      </c>
      <c r="G360" s="184"/>
      <c r="H360" s="184"/>
      <c r="I360" s="187"/>
      <c r="J360" s="188">
        <f>BK360</f>
        <v>0</v>
      </c>
      <c r="K360" s="184"/>
      <c r="L360" s="189"/>
      <c r="M360" s="190"/>
      <c r="N360" s="191"/>
      <c r="O360" s="191"/>
      <c r="P360" s="192">
        <f>SUM(P361:P467)</f>
        <v>0</v>
      </c>
      <c r="Q360" s="191"/>
      <c r="R360" s="192">
        <f>SUM(R361:R467)</f>
        <v>0</v>
      </c>
      <c r="S360" s="191"/>
      <c r="T360" s="193">
        <f>SUM(T361:T467)</f>
        <v>0</v>
      </c>
      <c r="U360" s="11"/>
      <c r="V360" s="11"/>
      <c r="W360" s="11"/>
      <c r="X360" s="11"/>
      <c r="Y360" s="11"/>
      <c r="Z360" s="11"/>
      <c r="AA360" s="11"/>
      <c r="AB360" s="11"/>
      <c r="AC360" s="11"/>
      <c r="AD360" s="11"/>
      <c r="AE360" s="11"/>
      <c r="AR360" s="194" t="s">
        <v>79</v>
      </c>
      <c r="AT360" s="195" t="s">
        <v>70</v>
      </c>
      <c r="AU360" s="195" t="s">
        <v>71</v>
      </c>
      <c r="AY360" s="194" t="s">
        <v>145</v>
      </c>
      <c r="BK360" s="196">
        <f>SUM(BK361:BK467)</f>
        <v>0</v>
      </c>
    </row>
    <row r="361" s="2" customFormat="1" ht="21.75" customHeight="1">
      <c r="A361" s="38"/>
      <c r="B361" s="39"/>
      <c r="C361" s="197" t="s">
        <v>454</v>
      </c>
      <c r="D361" s="197" t="s">
        <v>148</v>
      </c>
      <c r="E361" s="198" t="s">
        <v>455</v>
      </c>
      <c r="F361" s="199" t="s">
        <v>456</v>
      </c>
      <c r="G361" s="200" t="s">
        <v>188</v>
      </c>
      <c r="H361" s="201">
        <v>107.84099999999999</v>
      </c>
      <c r="I361" s="202"/>
      <c r="J361" s="203">
        <f>ROUND(I361*H361,2)</f>
        <v>0</v>
      </c>
      <c r="K361" s="204"/>
      <c r="L361" s="44"/>
      <c r="M361" s="205" t="s">
        <v>19</v>
      </c>
      <c r="N361" s="206" t="s">
        <v>42</v>
      </c>
      <c r="O361" s="84"/>
      <c r="P361" s="207">
        <f>O361*H361</f>
        <v>0</v>
      </c>
      <c r="Q361" s="207">
        <v>0</v>
      </c>
      <c r="R361" s="207">
        <f>Q361*H361</f>
        <v>0</v>
      </c>
      <c r="S361" s="207">
        <v>0</v>
      </c>
      <c r="T361" s="20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09" t="s">
        <v>152</v>
      </c>
      <c r="AT361" s="209" t="s">
        <v>148</v>
      </c>
      <c r="AU361" s="209" t="s">
        <v>79</v>
      </c>
      <c r="AY361" s="17" t="s">
        <v>145</v>
      </c>
      <c r="BE361" s="210">
        <f>IF(N361="základní",J361,0)</f>
        <v>0</v>
      </c>
      <c r="BF361" s="210">
        <f>IF(N361="snížená",J361,0)</f>
        <v>0</v>
      </c>
      <c r="BG361" s="210">
        <f>IF(N361="zákl. přenesená",J361,0)</f>
        <v>0</v>
      </c>
      <c r="BH361" s="210">
        <f>IF(N361="sníž. přenesená",J361,0)</f>
        <v>0</v>
      </c>
      <c r="BI361" s="210">
        <f>IF(N361="nulová",J361,0)</f>
        <v>0</v>
      </c>
      <c r="BJ361" s="17" t="s">
        <v>79</v>
      </c>
      <c r="BK361" s="210">
        <f>ROUND(I361*H361,2)</f>
        <v>0</v>
      </c>
      <c r="BL361" s="17" t="s">
        <v>152</v>
      </c>
      <c r="BM361" s="209" t="s">
        <v>457</v>
      </c>
    </row>
    <row r="362" s="12" customFormat="1">
      <c r="A362" s="12"/>
      <c r="B362" s="211"/>
      <c r="C362" s="212"/>
      <c r="D362" s="213" t="s">
        <v>153</v>
      </c>
      <c r="E362" s="214" t="s">
        <v>19</v>
      </c>
      <c r="F362" s="215" t="s">
        <v>458</v>
      </c>
      <c r="G362" s="212"/>
      <c r="H362" s="216">
        <v>1.8899999999999999</v>
      </c>
      <c r="I362" s="217"/>
      <c r="J362" s="212"/>
      <c r="K362" s="212"/>
      <c r="L362" s="218"/>
      <c r="M362" s="219"/>
      <c r="N362" s="220"/>
      <c r="O362" s="220"/>
      <c r="P362" s="220"/>
      <c r="Q362" s="220"/>
      <c r="R362" s="220"/>
      <c r="S362" s="220"/>
      <c r="T362" s="221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22" t="s">
        <v>153</v>
      </c>
      <c r="AU362" s="222" t="s">
        <v>79</v>
      </c>
      <c r="AV362" s="12" t="s">
        <v>81</v>
      </c>
      <c r="AW362" s="12" t="s">
        <v>33</v>
      </c>
      <c r="AX362" s="12" t="s">
        <v>71</v>
      </c>
      <c r="AY362" s="222" t="s">
        <v>145</v>
      </c>
    </row>
    <row r="363" s="12" customFormat="1">
      <c r="A363" s="12"/>
      <c r="B363" s="211"/>
      <c r="C363" s="212"/>
      <c r="D363" s="213" t="s">
        <v>153</v>
      </c>
      <c r="E363" s="214" t="s">
        <v>19</v>
      </c>
      <c r="F363" s="215" t="s">
        <v>459</v>
      </c>
      <c r="G363" s="212"/>
      <c r="H363" s="216">
        <v>70.224000000000004</v>
      </c>
      <c r="I363" s="217"/>
      <c r="J363" s="212"/>
      <c r="K363" s="212"/>
      <c r="L363" s="218"/>
      <c r="M363" s="219"/>
      <c r="N363" s="220"/>
      <c r="O363" s="220"/>
      <c r="P363" s="220"/>
      <c r="Q363" s="220"/>
      <c r="R363" s="220"/>
      <c r="S363" s="220"/>
      <c r="T363" s="221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222" t="s">
        <v>153</v>
      </c>
      <c r="AU363" s="222" t="s">
        <v>79</v>
      </c>
      <c r="AV363" s="12" t="s">
        <v>81</v>
      </c>
      <c r="AW363" s="12" t="s">
        <v>33</v>
      </c>
      <c r="AX363" s="12" t="s">
        <v>71</v>
      </c>
      <c r="AY363" s="222" t="s">
        <v>145</v>
      </c>
    </row>
    <row r="364" s="12" customFormat="1">
      <c r="A364" s="12"/>
      <c r="B364" s="211"/>
      <c r="C364" s="212"/>
      <c r="D364" s="213" t="s">
        <v>153</v>
      </c>
      <c r="E364" s="214" t="s">
        <v>19</v>
      </c>
      <c r="F364" s="215" t="s">
        <v>460</v>
      </c>
      <c r="G364" s="212"/>
      <c r="H364" s="216">
        <v>-9.5999999999999996</v>
      </c>
      <c r="I364" s="217"/>
      <c r="J364" s="212"/>
      <c r="K364" s="212"/>
      <c r="L364" s="218"/>
      <c r="M364" s="219"/>
      <c r="N364" s="220"/>
      <c r="O364" s="220"/>
      <c r="P364" s="220"/>
      <c r="Q364" s="220"/>
      <c r="R364" s="220"/>
      <c r="S364" s="220"/>
      <c r="T364" s="221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22" t="s">
        <v>153</v>
      </c>
      <c r="AU364" s="222" t="s">
        <v>79</v>
      </c>
      <c r="AV364" s="12" t="s">
        <v>81</v>
      </c>
      <c r="AW364" s="12" t="s">
        <v>33</v>
      </c>
      <c r="AX364" s="12" t="s">
        <v>71</v>
      </c>
      <c r="AY364" s="222" t="s">
        <v>145</v>
      </c>
    </row>
    <row r="365" s="12" customFormat="1">
      <c r="A365" s="12"/>
      <c r="B365" s="211"/>
      <c r="C365" s="212"/>
      <c r="D365" s="213" t="s">
        <v>153</v>
      </c>
      <c r="E365" s="214" t="s">
        <v>19</v>
      </c>
      <c r="F365" s="215" t="s">
        <v>461</v>
      </c>
      <c r="G365" s="212"/>
      <c r="H365" s="216">
        <v>2.4500000000000002</v>
      </c>
      <c r="I365" s="217"/>
      <c r="J365" s="212"/>
      <c r="K365" s="212"/>
      <c r="L365" s="218"/>
      <c r="M365" s="219"/>
      <c r="N365" s="220"/>
      <c r="O365" s="220"/>
      <c r="P365" s="220"/>
      <c r="Q365" s="220"/>
      <c r="R365" s="220"/>
      <c r="S365" s="220"/>
      <c r="T365" s="221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22" t="s">
        <v>153</v>
      </c>
      <c r="AU365" s="222" t="s">
        <v>79</v>
      </c>
      <c r="AV365" s="12" t="s">
        <v>81</v>
      </c>
      <c r="AW365" s="12" t="s">
        <v>33</v>
      </c>
      <c r="AX365" s="12" t="s">
        <v>71</v>
      </c>
      <c r="AY365" s="222" t="s">
        <v>145</v>
      </c>
    </row>
    <row r="366" s="12" customFormat="1">
      <c r="A366" s="12"/>
      <c r="B366" s="211"/>
      <c r="C366" s="212"/>
      <c r="D366" s="213" t="s">
        <v>153</v>
      </c>
      <c r="E366" s="214" t="s">
        <v>19</v>
      </c>
      <c r="F366" s="215" t="s">
        <v>462</v>
      </c>
      <c r="G366" s="212"/>
      <c r="H366" s="216">
        <v>1.425</v>
      </c>
      <c r="I366" s="217"/>
      <c r="J366" s="212"/>
      <c r="K366" s="212"/>
      <c r="L366" s="218"/>
      <c r="M366" s="219"/>
      <c r="N366" s="220"/>
      <c r="O366" s="220"/>
      <c r="P366" s="220"/>
      <c r="Q366" s="220"/>
      <c r="R366" s="220"/>
      <c r="S366" s="220"/>
      <c r="T366" s="221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22" t="s">
        <v>153</v>
      </c>
      <c r="AU366" s="222" t="s">
        <v>79</v>
      </c>
      <c r="AV366" s="12" t="s">
        <v>81</v>
      </c>
      <c r="AW366" s="12" t="s">
        <v>33</v>
      </c>
      <c r="AX366" s="12" t="s">
        <v>71</v>
      </c>
      <c r="AY366" s="222" t="s">
        <v>145</v>
      </c>
    </row>
    <row r="367" s="12" customFormat="1">
      <c r="A367" s="12"/>
      <c r="B367" s="211"/>
      <c r="C367" s="212"/>
      <c r="D367" s="213" t="s">
        <v>153</v>
      </c>
      <c r="E367" s="214" t="s">
        <v>19</v>
      </c>
      <c r="F367" s="215" t="s">
        <v>463</v>
      </c>
      <c r="G367" s="212"/>
      <c r="H367" s="216">
        <v>2.5680000000000001</v>
      </c>
      <c r="I367" s="217"/>
      <c r="J367" s="212"/>
      <c r="K367" s="212"/>
      <c r="L367" s="218"/>
      <c r="M367" s="219"/>
      <c r="N367" s="220"/>
      <c r="O367" s="220"/>
      <c r="P367" s="220"/>
      <c r="Q367" s="220"/>
      <c r="R367" s="220"/>
      <c r="S367" s="220"/>
      <c r="T367" s="221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222" t="s">
        <v>153</v>
      </c>
      <c r="AU367" s="222" t="s">
        <v>79</v>
      </c>
      <c r="AV367" s="12" t="s">
        <v>81</v>
      </c>
      <c r="AW367" s="12" t="s">
        <v>33</v>
      </c>
      <c r="AX367" s="12" t="s">
        <v>71</v>
      </c>
      <c r="AY367" s="222" t="s">
        <v>145</v>
      </c>
    </row>
    <row r="368" s="12" customFormat="1">
      <c r="A368" s="12"/>
      <c r="B368" s="211"/>
      <c r="C368" s="212"/>
      <c r="D368" s="213" t="s">
        <v>153</v>
      </c>
      <c r="E368" s="214" t="s">
        <v>19</v>
      </c>
      <c r="F368" s="215" t="s">
        <v>464</v>
      </c>
      <c r="G368" s="212"/>
      <c r="H368" s="216">
        <v>11.042999999999999</v>
      </c>
      <c r="I368" s="217"/>
      <c r="J368" s="212"/>
      <c r="K368" s="212"/>
      <c r="L368" s="218"/>
      <c r="M368" s="219"/>
      <c r="N368" s="220"/>
      <c r="O368" s="220"/>
      <c r="P368" s="220"/>
      <c r="Q368" s="220"/>
      <c r="R368" s="220"/>
      <c r="S368" s="220"/>
      <c r="T368" s="221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22" t="s">
        <v>153</v>
      </c>
      <c r="AU368" s="222" t="s">
        <v>79</v>
      </c>
      <c r="AV368" s="12" t="s">
        <v>81</v>
      </c>
      <c r="AW368" s="12" t="s">
        <v>33</v>
      </c>
      <c r="AX368" s="12" t="s">
        <v>71</v>
      </c>
      <c r="AY368" s="222" t="s">
        <v>145</v>
      </c>
    </row>
    <row r="369" s="12" customFormat="1">
      <c r="A369" s="12"/>
      <c r="B369" s="211"/>
      <c r="C369" s="212"/>
      <c r="D369" s="213" t="s">
        <v>153</v>
      </c>
      <c r="E369" s="214" t="s">
        <v>19</v>
      </c>
      <c r="F369" s="215" t="s">
        <v>463</v>
      </c>
      <c r="G369" s="212"/>
      <c r="H369" s="216">
        <v>2.5680000000000001</v>
      </c>
      <c r="I369" s="217"/>
      <c r="J369" s="212"/>
      <c r="K369" s="212"/>
      <c r="L369" s="218"/>
      <c r="M369" s="219"/>
      <c r="N369" s="220"/>
      <c r="O369" s="220"/>
      <c r="P369" s="220"/>
      <c r="Q369" s="220"/>
      <c r="R369" s="220"/>
      <c r="S369" s="220"/>
      <c r="T369" s="221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22" t="s">
        <v>153</v>
      </c>
      <c r="AU369" s="222" t="s">
        <v>79</v>
      </c>
      <c r="AV369" s="12" t="s">
        <v>81</v>
      </c>
      <c r="AW369" s="12" t="s">
        <v>33</v>
      </c>
      <c r="AX369" s="12" t="s">
        <v>71</v>
      </c>
      <c r="AY369" s="222" t="s">
        <v>145</v>
      </c>
    </row>
    <row r="370" s="12" customFormat="1">
      <c r="A370" s="12"/>
      <c r="B370" s="211"/>
      <c r="C370" s="212"/>
      <c r="D370" s="213" t="s">
        <v>153</v>
      </c>
      <c r="E370" s="214" t="s">
        <v>19</v>
      </c>
      <c r="F370" s="215" t="s">
        <v>465</v>
      </c>
      <c r="G370" s="212"/>
      <c r="H370" s="216">
        <v>20.088000000000001</v>
      </c>
      <c r="I370" s="217"/>
      <c r="J370" s="212"/>
      <c r="K370" s="212"/>
      <c r="L370" s="218"/>
      <c r="M370" s="219"/>
      <c r="N370" s="220"/>
      <c r="O370" s="220"/>
      <c r="P370" s="220"/>
      <c r="Q370" s="220"/>
      <c r="R370" s="220"/>
      <c r="S370" s="220"/>
      <c r="T370" s="221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22" t="s">
        <v>153</v>
      </c>
      <c r="AU370" s="222" t="s">
        <v>79</v>
      </c>
      <c r="AV370" s="12" t="s">
        <v>81</v>
      </c>
      <c r="AW370" s="12" t="s">
        <v>33</v>
      </c>
      <c r="AX370" s="12" t="s">
        <v>71</v>
      </c>
      <c r="AY370" s="222" t="s">
        <v>145</v>
      </c>
    </row>
    <row r="371" s="12" customFormat="1">
      <c r="A371" s="12"/>
      <c r="B371" s="211"/>
      <c r="C371" s="212"/>
      <c r="D371" s="213" t="s">
        <v>153</v>
      </c>
      <c r="E371" s="214" t="s">
        <v>19</v>
      </c>
      <c r="F371" s="215" t="s">
        <v>466</v>
      </c>
      <c r="G371" s="212"/>
      <c r="H371" s="216">
        <v>5.1849999999999996</v>
      </c>
      <c r="I371" s="217"/>
      <c r="J371" s="212"/>
      <c r="K371" s="212"/>
      <c r="L371" s="218"/>
      <c r="M371" s="219"/>
      <c r="N371" s="220"/>
      <c r="O371" s="220"/>
      <c r="P371" s="220"/>
      <c r="Q371" s="220"/>
      <c r="R371" s="220"/>
      <c r="S371" s="220"/>
      <c r="T371" s="221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22" t="s">
        <v>153</v>
      </c>
      <c r="AU371" s="222" t="s">
        <v>79</v>
      </c>
      <c r="AV371" s="12" t="s">
        <v>81</v>
      </c>
      <c r="AW371" s="12" t="s">
        <v>33</v>
      </c>
      <c r="AX371" s="12" t="s">
        <v>71</v>
      </c>
      <c r="AY371" s="222" t="s">
        <v>145</v>
      </c>
    </row>
    <row r="372" s="13" customFormat="1">
      <c r="A372" s="13"/>
      <c r="B372" s="223"/>
      <c r="C372" s="224"/>
      <c r="D372" s="213" t="s">
        <v>153</v>
      </c>
      <c r="E372" s="225" t="s">
        <v>19</v>
      </c>
      <c r="F372" s="226" t="s">
        <v>155</v>
      </c>
      <c r="G372" s="224"/>
      <c r="H372" s="227">
        <v>107.84100000000001</v>
      </c>
      <c r="I372" s="228"/>
      <c r="J372" s="224"/>
      <c r="K372" s="224"/>
      <c r="L372" s="229"/>
      <c r="M372" s="230"/>
      <c r="N372" s="231"/>
      <c r="O372" s="231"/>
      <c r="P372" s="231"/>
      <c r="Q372" s="231"/>
      <c r="R372" s="231"/>
      <c r="S372" s="231"/>
      <c r="T372" s="23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3" t="s">
        <v>153</v>
      </c>
      <c r="AU372" s="233" t="s">
        <v>79</v>
      </c>
      <c r="AV372" s="13" t="s">
        <v>152</v>
      </c>
      <c r="AW372" s="13" t="s">
        <v>33</v>
      </c>
      <c r="AX372" s="13" t="s">
        <v>79</v>
      </c>
      <c r="AY372" s="233" t="s">
        <v>145</v>
      </c>
    </row>
    <row r="373" s="2" customFormat="1" ht="16.5" customHeight="1">
      <c r="A373" s="38"/>
      <c r="B373" s="39"/>
      <c r="C373" s="197" t="s">
        <v>307</v>
      </c>
      <c r="D373" s="197" t="s">
        <v>148</v>
      </c>
      <c r="E373" s="198" t="s">
        <v>467</v>
      </c>
      <c r="F373" s="199" t="s">
        <v>468</v>
      </c>
      <c r="G373" s="200" t="s">
        <v>151</v>
      </c>
      <c r="H373" s="201">
        <v>0.73599999999999999</v>
      </c>
      <c r="I373" s="202"/>
      <c r="J373" s="203">
        <f>ROUND(I373*H373,2)</f>
        <v>0</v>
      </c>
      <c r="K373" s="204"/>
      <c r="L373" s="44"/>
      <c r="M373" s="205" t="s">
        <v>19</v>
      </c>
      <c r="N373" s="206" t="s">
        <v>42</v>
      </c>
      <c r="O373" s="84"/>
      <c r="P373" s="207">
        <f>O373*H373</f>
        <v>0</v>
      </c>
      <c r="Q373" s="207">
        <v>0</v>
      </c>
      <c r="R373" s="207">
        <f>Q373*H373</f>
        <v>0</v>
      </c>
      <c r="S373" s="207">
        <v>0</v>
      </c>
      <c r="T373" s="20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09" t="s">
        <v>152</v>
      </c>
      <c r="AT373" s="209" t="s">
        <v>148</v>
      </c>
      <c r="AU373" s="209" t="s">
        <v>79</v>
      </c>
      <c r="AY373" s="17" t="s">
        <v>145</v>
      </c>
      <c r="BE373" s="210">
        <f>IF(N373="základní",J373,0)</f>
        <v>0</v>
      </c>
      <c r="BF373" s="210">
        <f>IF(N373="snížená",J373,0)</f>
        <v>0</v>
      </c>
      <c r="BG373" s="210">
        <f>IF(N373="zákl. přenesená",J373,0)</f>
        <v>0</v>
      </c>
      <c r="BH373" s="210">
        <f>IF(N373="sníž. přenesená",J373,0)</f>
        <v>0</v>
      </c>
      <c r="BI373" s="210">
        <f>IF(N373="nulová",J373,0)</f>
        <v>0</v>
      </c>
      <c r="BJ373" s="17" t="s">
        <v>79</v>
      </c>
      <c r="BK373" s="210">
        <f>ROUND(I373*H373,2)</f>
        <v>0</v>
      </c>
      <c r="BL373" s="17" t="s">
        <v>152</v>
      </c>
      <c r="BM373" s="209" t="s">
        <v>469</v>
      </c>
    </row>
    <row r="374" s="12" customFormat="1">
      <c r="A374" s="12"/>
      <c r="B374" s="211"/>
      <c r="C374" s="212"/>
      <c r="D374" s="213" t="s">
        <v>153</v>
      </c>
      <c r="E374" s="214" t="s">
        <v>19</v>
      </c>
      <c r="F374" s="215" t="s">
        <v>470</v>
      </c>
      <c r="G374" s="212"/>
      <c r="H374" s="216">
        <v>0.40000000000000002</v>
      </c>
      <c r="I374" s="217"/>
      <c r="J374" s="212"/>
      <c r="K374" s="212"/>
      <c r="L374" s="218"/>
      <c r="M374" s="219"/>
      <c r="N374" s="220"/>
      <c r="O374" s="220"/>
      <c r="P374" s="220"/>
      <c r="Q374" s="220"/>
      <c r="R374" s="220"/>
      <c r="S374" s="220"/>
      <c r="T374" s="221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22" t="s">
        <v>153</v>
      </c>
      <c r="AU374" s="222" t="s">
        <v>79</v>
      </c>
      <c r="AV374" s="12" t="s">
        <v>81</v>
      </c>
      <c r="AW374" s="12" t="s">
        <v>33</v>
      </c>
      <c r="AX374" s="12" t="s">
        <v>71</v>
      </c>
      <c r="AY374" s="222" t="s">
        <v>145</v>
      </c>
    </row>
    <row r="375" s="12" customFormat="1">
      <c r="A375" s="12"/>
      <c r="B375" s="211"/>
      <c r="C375" s="212"/>
      <c r="D375" s="213" t="s">
        <v>153</v>
      </c>
      <c r="E375" s="214" t="s">
        <v>19</v>
      </c>
      <c r="F375" s="215" t="s">
        <v>471</v>
      </c>
      <c r="G375" s="212"/>
      <c r="H375" s="216">
        <v>0.33600000000000002</v>
      </c>
      <c r="I375" s="217"/>
      <c r="J375" s="212"/>
      <c r="K375" s="212"/>
      <c r="L375" s="218"/>
      <c r="M375" s="219"/>
      <c r="N375" s="220"/>
      <c r="O375" s="220"/>
      <c r="P375" s="220"/>
      <c r="Q375" s="220"/>
      <c r="R375" s="220"/>
      <c r="S375" s="220"/>
      <c r="T375" s="221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22" t="s">
        <v>153</v>
      </c>
      <c r="AU375" s="222" t="s">
        <v>79</v>
      </c>
      <c r="AV375" s="12" t="s">
        <v>81</v>
      </c>
      <c r="AW375" s="12" t="s">
        <v>33</v>
      </c>
      <c r="AX375" s="12" t="s">
        <v>71</v>
      </c>
      <c r="AY375" s="222" t="s">
        <v>145</v>
      </c>
    </row>
    <row r="376" s="13" customFormat="1">
      <c r="A376" s="13"/>
      <c r="B376" s="223"/>
      <c r="C376" s="224"/>
      <c r="D376" s="213" t="s">
        <v>153</v>
      </c>
      <c r="E376" s="225" t="s">
        <v>19</v>
      </c>
      <c r="F376" s="226" t="s">
        <v>155</v>
      </c>
      <c r="G376" s="224"/>
      <c r="H376" s="227">
        <v>0.73599999999999999</v>
      </c>
      <c r="I376" s="228"/>
      <c r="J376" s="224"/>
      <c r="K376" s="224"/>
      <c r="L376" s="229"/>
      <c r="M376" s="230"/>
      <c r="N376" s="231"/>
      <c r="O376" s="231"/>
      <c r="P376" s="231"/>
      <c r="Q376" s="231"/>
      <c r="R376" s="231"/>
      <c r="S376" s="231"/>
      <c r="T376" s="23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3" t="s">
        <v>153</v>
      </c>
      <c r="AU376" s="233" t="s">
        <v>79</v>
      </c>
      <c r="AV376" s="13" t="s">
        <v>152</v>
      </c>
      <c r="AW376" s="13" t="s">
        <v>33</v>
      </c>
      <c r="AX376" s="13" t="s">
        <v>79</v>
      </c>
      <c r="AY376" s="233" t="s">
        <v>145</v>
      </c>
    </row>
    <row r="377" s="2" customFormat="1" ht="21.75" customHeight="1">
      <c r="A377" s="38"/>
      <c r="B377" s="39"/>
      <c r="C377" s="197" t="s">
        <v>472</v>
      </c>
      <c r="D377" s="197" t="s">
        <v>148</v>
      </c>
      <c r="E377" s="198" t="s">
        <v>473</v>
      </c>
      <c r="F377" s="199" t="s">
        <v>474</v>
      </c>
      <c r="G377" s="200" t="s">
        <v>151</v>
      </c>
      <c r="H377" s="201">
        <v>11.890000000000001</v>
      </c>
      <c r="I377" s="202"/>
      <c r="J377" s="203">
        <f>ROUND(I377*H377,2)</f>
        <v>0</v>
      </c>
      <c r="K377" s="204"/>
      <c r="L377" s="44"/>
      <c r="M377" s="205" t="s">
        <v>19</v>
      </c>
      <c r="N377" s="206" t="s">
        <v>42</v>
      </c>
      <c r="O377" s="84"/>
      <c r="P377" s="207">
        <f>O377*H377</f>
        <v>0</v>
      </c>
      <c r="Q377" s="207">
        <v>0</v>
      </c>
      <c r="R377" s="207">
        <f>Q377*H377</f>
        <v>0</v>
      </c>
      <c r="S377" s="207">
        <v>0</v>
      </c>
      <c r="T377" s="20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09" t="s">
        <v>152</v>
      </c>
      <c r="AT377" s="209" t="s">
        <v>148</v>
      </c>
      <c r="AU377" s="209" t="s">
        <v>79</v>
      </c>
      <c r="AY377" s="17" t="s">
        <v>145</v>
      </c>
      <c r="BE377" s="210">
        <f>IF(N377="základní",J377,0)</f>
        <v>0</v>
      </c>
      <c r="BF377" s="210">
        <f>IF(N377="snížená",J377,0)</f>
        <v>0</v>
      </c>
      <c r="BG377" s="210">
        <f>IF(N377="zákl. přenesená",J377,0)</f>
        <v>0</v>
      </c>
      <c r="BH377" s="210">
        <f>IF(N377="sníž. přenesená",J377,0)</f>
        <v>0</v>
      </c>
      <c r="BI377" s="210">
        <f>IF(N377="nulová",J377,0)</f>
        <v>0</v>
      </c>
      <c r="BJ377" s="17" t="s">
        <v>79</v>
      </c>
      <c r="BK377" s="210">
        <f>ROUND(I377*H377,2)</f>
        <v>0</v>
      </c>
      <c r="BL377" s="17" t="s">
        <v>152</v>
      </c>
      <c r="BM377" s="209" t="s">
        <v>475</v>
      </c>
    </row>
    <row r="378" s="12" customFormat="1">
      <c r="A378" s="12"/>
      <c r="B378" s="211"/>
      <c r="C378" s="212"/>
      <c r="D378" s="213" t="s">
        <v>153</v>
      </c>
      <c r="E378" s="214" t="s">
        <v>19</v>
      </c>
      <c r="F378" s="215" t="s">
        <v>476</v>
      </c>
      <c r="G378" s="212"/>
      <c r="H378" s="216">
        <v>3.75</v>
      </c>
      <c r="I378" s="217"/>
      <c r="J378" s="212"/>
      <c r="K378" s="212"/>
      <c r="L378" s="218"/>
      <c r="M378" s="219"/>
      <c r="N378" s="220"/>
      <c r="O378" s="220"/>
      <c r="P378" s="220"/>
      <c r="Q378" s="220"/>
      <c r="R378" s="220"/>
      <c r="S378" s="220"/>
      <c r="T378" s="221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22" t="s">
        <v>153</v>
      </c>
      <c r="AU378" s="222" t="s">
        <v>79</v>
      </c>
      <c r="AV378" s="12" t="s">
        <v>81</v>
      </c>
      <c r="AW378" s="12" t="s">
        <v>33</v>
      </c>
      <c r="AX378" s="12" t="s">
        <v>71</v>
      </c>
      <c r="AY378" s="222" t="s">
        <v>145</v>
      </c>
    </row>
    <row r="379" s="12" customFormat="1">
      <c r="A379" s="12"/>
      <c r="B379" s="211"/>
      <c r="C379" s="212"/>
      <c r="D379" s="213" t="s">
        <v>153</v>
      </c>
      <c r="E379" s="214" t="s">
        <v>19</v>
      </c>
      <c r="F379" s="215" t="s">
        <v>477</v>
      </c>
      <c r="G379" s="212"/>
      <c r="H379" s="216">
        <v>2.3900000000000001</v>
      </c>
      <c r="I379" s="217"/>
      <c r="J379" s="212"/>
      <c r="K379" s="212"/>
      <c r="L379" s="218"/>
      <c r="M379" s="219"/>
      <c r="N379" s="220"/>
      <c r="O379" s="220"/>
      <c r="P379" s="220"/>
      <c r="Q379" s="220"/>
      <c r="R379" s="220"/>
      <c r="S379" s="220"/>
      <c r="T379" s="221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22" t="s">
        <v>153</v>
      </c>
      <c r="AU379" s="222" t="s">
        <v>79</v>
      </c>
      <c r="AV379" s="12" t="s">
        <v>81</v>
      </c>
      <c r="AW379" s="12" t="s">
        <v>33</v>
      </c>
      <c r="AX379" s="12" t="s">
        <v>71</v>
      </c>
      <c r="AY379" s="222" t="s">
        <v>145</v>
      </c>
    </row>
    <row r="380" s="12" customFormat="1">
      <c r="A380" s="12"/>
      <c r="B380" s="211"/>
      <c r="C380" s="212"/>
      <c r="D380" s="213" t="s">
        <v>153</v>
      </c>
      <c r="E380" s="214" t="s">
        <v>19</v>
      </c>
      <c r="F380" s="215" t="s">
        <v>478</v>
      </c>
      <c r="G380" s="212"/>
      <c r="H380" s="216">
        <v>2.2999999999999998</v>
      </c>
      <c r="I380" s="217"/>
      <c r="J380" s="212"/>
      <c r="K380" s="212"/>
      <c r="L380" s="218"/>
      <c r="M380" s="219"/>
      <c r="N380" s="220"/>
      <c r="O380" s="220"/>
      <c r="P380" s="220"/>
      <c r="Q380" s="220"/>
      <c r="R380" s="220"/>
      <c r="S380" s="220"/>
      <c r="T380" s="221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22" t="s">
        <v>153</v>
      </c>
      <c r="AU380" s="222" t="s">
        <v>79</v>
      </c>
      <c r="AV380" s="12" t="s">
        <v>81</v>
      </c>
      <c r="AW380" s="12" t="s">
        <v>33</v>
      </c>
      <c r="AX380" s="12" t="s">
        <v>71</v>
      </c>
      <c r="AY380" s="222" t="s">
        <v>145</v>
      </c>
    </row>
    <row r="381" s="12" customFormat="1">
      <c r="A381" s="12"/>
      <c r="B381" s="211"/>
      <c r="C381" s="212"/>
      <c r="D381" s="213" t="s">
        <v>153</v>
      </c>
      <c r="E381" s="214" t="s">
        <v>19</v>
      </c>
      <c r="F381" s="215" t="s">
        <v>479</v>
      </c>
      <c r="G381" s="212"/>
      <c r="H381" s="216">
        <v>3.4500000000000002</v>
      </c>
      <c r="I381" s="217"/>
      <c r="J381" s="212"/>
      <c r="K381" s="212"/>
      <c r="L381" s="218"/>
      <c r="M381" s="219"/>
      <c r="N381" s="220"/>
      <c r="O381" s="220"/>
      <c r="P381" s="220"/>
      <c r="Q381" s="220"/>
      <c r="R381" s="220"/>
      <c r="S381" s="220"/>
      <c r="T381" s="221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T381" s="222" t="s">
        <v>153</v>
      </c>
      <c r="AU381" s="222" t="s">
        <v>79</v>
      </c>
      <c r="AV381" s="12" t="s">
        <v>81</v>
      </c>
      <c r="AW381" s="12" t="s">
        <v>33</v>
      </c>
      <c r="AX381" s="12" t="s">
        <v>71</v>
      </c>
      <c r="AY381" s="222" t="s">
        <v>145</v>
      </c>
    </row>
    <row r="382" s="13" customFormat="1">
      <c r="A382" s="13"/>
      <c r="B382" s="223"/>
      <c r="C382" s="224"/>
      <c r="D382" s="213" t="s">
        <v>153</v>
      </c>
      <c r="E382" s="225" t="s">
        <v>19</v>
      </c>
      <c r="F382" s="226" t="s">
        <v>155</v>
      </c>
      <c r="G382" s="224"/>
      <c r="H382" s="227">
        <v>11.890000000000001</v>
      </c>
      <c r="I382" s="228"/>
      <c r="J382" s="224"/>
      <c r="K382" s="224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153</v>
      </c>
      <c r="AU382" s="233" t="s">
        <v>79</v>
      </c>
      <c r="AV382" s="13" t="s">
        <v>152</v>
      </c>
      <c r="AW382" s="13" t="s">
        <v>33</v>
      </c>
      <c r="AX382" s="13" t="s">
        <v>79</v>
      </c>
      <c r="AY382" s="233" t="s">
        <v>145</v>
      </c>
    </row>
    <row r="383" s="2" customFormat="1" ht="21.75" customHeight="1">
      <c r="A383" s="38"/>
      <c r="B383" s="39"/>
      <c r="C383" s="197" t="s">
        <v>313</v>
      </c>
      <c r="D383" s="197" t="s">
        <v>148</v>
      </c>
      <c r="E383" s="198" t="s">
        <v>480</v>
      </c>
      <c r="F383" s="199" t="s">
        <v>481</v>
      </c>
      <c r="G383" s="200" t="s">
        <v>188</v>
      </c>
      <c r="H383" s="201">
        <v>273.334</v>
      </c>
      <c r="I383" s="202"/>
      <c r="J383" s="203">
        <f>ROUND(I383*H383,2)</f>
        <v>0</v>
      </c>
      <c r="K383" s="204"/>
      <c r="L383" s="44"/>
      <c r="M383" s="205" t="s">
        <v>19</v>
      </c>
      <c r="N383" s="206" t="s">
        <v>42</v>
      </c>
      <c r="O383" s="84"/>
      <c r="P383" s="207">
        <f>O383*H383</f>
        <v>0</v>
      </c>
      <c r="Q383" s="207">
        <v>0</v>
      </c>
      <c r="R383" s="207">
        <f>Q383*H383</f>
        <v>0</v>
      </c>
      <c r="S383" s="207">
        <v>0</v>
      </c>
      <c r="T383" s="20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09" t="s">
        <v>152</v>
      </c>
      <c r="AT383" s="209" t="s">
        <v>148</v>
      </c>
      <c r="AU383" s="209" t="s">
        <v>79</v>
      </c>
      <c r="AY383" s="17" t="s">
        <v>145</v>
      </c>
      <c r="BE383" s="210">
        <f>IF(N383="základní",J383,0)</f>
        <v>0</v>
      </c>
      <c r="BF383" s="210">
        <f>IF(N383="snížená",J383,0)</f>
        <v>0</v>
      </c>
      <c r="BG383" s="210">
        <f>IF(N383="zákl. přenesená",J383,0)</f>
        <v>0</v>
      </c>
      <c r="BH383" s="210">
        <f>IF(N383="sníž. přenesená",J383,0)</f>
        <v>0</v>
      </c>
      <c r="BI383" s="210">
        <f>IF(N383="nulová",J383,0)</f>
        <v>0</v>
      </c>
      <c r="BJ383" s="17" t="s">
        <v>79</v>
      </c>
      <c r="BK383" s="210">
        <f>ROUND(I383*H383,2)</f>
        <v>0</v>
      </c>
      <c r="BL383" s="17" t="s">
        <v>152</v>
      </c>
      <c r="BM383" s="209" t="s">
        <v>482</v>
      </c>
    </row>
    <row r="384" s="12" customFormat="1">
      <c r="A384" s="12"/>
      <c r="B384" s="211"/>
      <c r="C384" s="212"/>
      <c r="D384" s="213" t="s">
        <v>153</v>
      </c>
      <c r="E384" s="214" t="s">
        <v>19</v>
      </c>
      <c r="F384" s="215" t="s">
        <v>218</v>
      </c>
      <c r="G384" s="212"/>
      <c r="H384" s="216">
        <v>5.8300000000000001</v>
      </c>
      <c r="I384" s="217"/>
      <c r="J384" s="212"/>
      <c r="K384" s="212"/>
      <c r="L384" s="218"/>
      <c r="M384" s="219"/>
      <c r="N384" s="220"/>
      <c r="O384" s="220"/>
      <c r="P384" s="220"/>
      <c r="Q384" s="220"/>
      <c r="R384" s="220"/>
      <c r="S384" s="220"/>
      <c r="T384" s="221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22" t="s">
        <v>153</v>
      </c>
      <c r="AU384" s="222" t="s">
        <v>79</v>
      </c>
      <c r="AV384" s="12" t="s">
        <v>81</v>
      </c>
      <c r="AW384" s="12" t="s">
        <v>33</v>
      </c>
      <c r="AX384" s="12" t="s">
        <v>71</v>
      </c>
      <c r="AY384" s="222" t="s">
        <v>145</v>
      </c>
    </row>
    <row r="385" s="12" customFormat="1">
      <c r="A385" s="12"/>
      <c r="B385" s="211"/>
      <c r="C385" s="212"/>
      <c r="D385" s="213" t="s">
        <v>153</v>
      </c>
      <c r="E385" s="214" t="s">
        <v>19</v>
      </c>
      <c r="F385" s="215" t="s">
        <v>220</v>
      </c>
      <c r="G385" s="212"/>
      <c r="H385" s="216">
        <v>1.46</v>
      </c>
      <c r="I385" s="217"/>
      <c r="J385" s="212"/>
      <c r="K385" s="212"/>
      <c r="L385" s="218"/>
      <c r="M385" s="219"/>
      <c r="N385" s="220"/>
      <c r="O385" s="220"/>
      <c r="P385" s="220"/>
      <c r="Q385" s="220"/>
      <c r="R385" s="220"/>
      <c r="S385" s="220"/>
      <c r="T385" s="221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22" t="s">
        <v>153</v>
      </c>
      <c r="AU385" s="222" t="s">
        <v>79</v>
      </c>
      <c r="AV385" s="12" t="s">
        <v>81</v>
      </c>
      <c r="AW385" s="12" t="s">
        <v>33</v>
      </c>
      <c r="AX385" s="12" t="s">
        <v>71</v>
      </c>
      <c r="AY385" s="222" t="s">
        <v>145</v>
      </c>
    </row>
    <row r="386" s="12" customFormat="1">
      <c r="A386" s="12"/>
      <c r="B386" s="211"/>
      <c r="C386" s="212"/>
      <c r="D386" s="213" t="s">
        <v>153</v>
      </c>
      <c r="E386" s="214" t="s">
        <v>19</v>
      </c>
      <c r="F386" s="215" t="s">
        <v>483</v>
      </c>
      <c r="G386" s="212"/>
      <c r="H386" s="216">
        <v>37.5</v>
      </c>
      <c r="I386" s="217"/>
      <c r="J386" s="212"/>
      <c r="K386" s="212"/>
      <c r="L386" s="218"/>
      <c r="M386" s="219"/>
      <c r="N386" s="220"/>
      <c r="O386" s="220"/>
      <c r="P386" s="220"/>
      <c r="Q386" s="220"/>
      <c r="R386" s="220"/>
      <c r="S386" s="220"/>
      <c r="T386" s="221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22" t="s">
        <v>153</v>
      </c>
      <c r="AU386" s="222" t="s">
        <v>79</v>
      </c>
      <c r="AV386" s="12" t="s">
        <v>81</v>
      </c>
      <c r="AW386" s="12" t="s">
        <v>33</v>
      </c>
      <c r="AX386" s="12" t="s">
        <v>71</v>
      </c>
      <c r="AY386" s="222" t="s">
        <v>145</v>
      </c>
    </row>
    <row r="387" s="12" customFormat="1">
      <c r="A387" s="12"/>
      <c r="B387" s="211"/>
      <c r="C387" s="212"/>
      <c r="D387" s="213" t="s">
        <v>153</v>
      </c>
      <c r="E387" s="214" t="s">
        <v>19</v>
      </c>
      <c r="F387" s="215" t="s">
        <v>484</v>
      </c>
      <c r="G387" s="212"/>
      <c r="H387" s="216">
        <v>23.899999999999999</v>
      </c>
      <c r="I387" s="217"/>
      <c r="J387" s="212"/>
      <c r="K387" s="212"/>
      <c r="L387" s="218"/>
      <c r="M387" s="219"/>
      <c r="N387" s="220"/>
      <c r="O387" s="220"/>
      <c r="P387" s="220"/>
      <c r="Q387" s="220"/>
      <c r="R387" s="220"/>
      <c r="S387" s="220"/>
      <c r="T387" s="221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222" t="s">
        <v>153</v>
      </c>
      <c r="AU387" s="222" t="s">
        <v>79</v>
      </c>
      <c r="AV387" s="12" t="s">
        <v>81</v>
      </c>
      <c r="AW387" s="12" t="s">
        <v>33</v>
      </c>
      <c r="AX387" s="12" t="s">
        <v>71</v>
      </c>
      <c r="AY387" s="222" t="s">
        <v>145</v>
      </c>
    </row>
    <row r="388" s="12" customFormat="1">
      <c r="A388" s="12"/>
      <c r="B388" s="211"/>
      <c r="C388" s="212"/>
      <c r="D388" s="213" t="s">
        <v>153</v>
      </c>
      <c r="E388" s="214" t="s">
        <v>19</v>
      </c>
      <c r="F388" s="215" t="s">
        <v>290</v>
      </c>
      <c r="G388" s="212"/>
      <c r="H388" s="216">
        <v>23</v>
      </c>
      <c r="I388" s="217"/>
      <c r="J388" s="212"/>
      <c r="K388" s="212"/>
      <c r="L388" s="218"/>
      <c r="M388" s="219"/>
      <c r="N388" s="220"/>
      <c r="O388" s="220"/>
      <c r="P388" s="220"/>
      <c r="Q388" s="220"/>
      <c r="R388" s="220"/>
      <c r="S388" s="220"/>
      <c r="T388" s="221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22" t="s">
        <v>153</v>
      </c>
      <c r="AU388" s="222" t="s">
        <v>79</v>
      </c>
      <c r="AV388" s="12" t="s">
        <v>81</v>
      </c>
      <c r="AW388" s="12" t="s">
        <v>33</v>
      </c>
      <c r="AX388" s="12" t="s">
        <v>71</v>
      </c>
      <c r="AY388" s="222" t="s">
        <v>145</v>
      </c>
    </row>
    <row r="389" s="12" customFormat="1">
      <c r="A389" s="12"/>
      <c r="B389" s="211"/>
      <c r="C389" s="212"/>
      <c r="D389" s="213" t="s">
        <v>153</v>
      </c>
      <c r="E389" s="214" t="s">
        <v>19</v>
      </c>
      <c r="F389" s="215" t="s">
        <v>485</v>
      </c>
      <c r="G389" s="212"/>
      <c r="H389" s="216">
        <v>34.5</v>
      </c>
      <c r="I389" s="217"/>
      <c r="J389" s="212"/>
      <c r="K389" s="212"/>
      <c r="L389" s="218"/>
      <c r="M389" s="219"/>
      <c r="N389" s="220"/>
      <c r="O389" s="220"/>
      <c r="P389" s="220"/>
      <c r="Q389" s="220"/>
      <c r="R389" s="220"/>
      <c r="S389" s="220"/>
      <c r="T389" s="221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22" t="s">
        <v>153</v>
      </c>
      <c r="AU389" s="222" t="s">
        <v>79</v>
      </c>
      <c r="AV389" s="12" t="s">
        <v>81</v>
      </c>
      <c r="AW389" s="12" t="s">
        <v>33</v>
      </c>
      <c r="AX389" s="12" t="s">
        <v>71</v>
      </c>
      <c r="AY389" s="222" t="s">
        <v>145</v>
      </c>
    </row>
    <row r="390" s="12" customFormat="1">
      <c r="A390" s="12"/>
      <c r="B390" s="211"/>
      <c r="C390" s="212"/>
      <c r="D390" s="213" t="s">
        <v>153</v>
      </c>
      <c r="E390" s="214" t="s">
        <v>19</v>
      </c>
      <c r="F390" s="215" t="s">
        <v>486</v>
      </c>
      <c r="G390" s="212"/>
      <c r="H390" s="216">
        <v>48.619999999999997</v>
      </c>
      <c r="I390" s="217"/>
      <c r="J390" s="212"/>
      <c r="K390" s="212"/>
      <c r="L390" s="218"/>
      <c r="M390" s="219"/>
      <c r="N390" s="220"/>
      <c r="O390" s="220"/>
      <c r="P390" s="220"/>
      <c r="Q390" s="220"/>
      <c r="R390" s="220"/>
      <c r="S390" s="220"/>
      <c r="T390" s="221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22" t="s">
        <v>153</v>
      </c>
      <c r="AU390" s="222" t="s">
        <v>79</v>
      </c>
      <c r="AV390" s="12" t="s">
        <v>81</v>
      </c>
      <c r="AW390" s="12" t="s">
        <v>33</v>
      </c>
      <c r="AX390" s="12" t="s">
        <v>71</v>
      </c>
      <c r="AY390" s="222" t="s">
        <v>145</v>
      </c>
    </row>
    <row r="391" s="12" customFormat="1">
      <c r="A391" s="12"/>
      <c r="B391" s="211"/>
      <c r="C391" s="212"/>
      <c r="D391" s="213" t="s">
        <v>153</v>
      </c>
      <c r="E391" s="214" t="s">
        <v>19</v>
      </c>
      <c r="F391" s="215" t="s">
        <v>487</v>
      </c>
      <c r="G391" s="212"/>
      <c r="H391" s="216">
        <v>14.960000000000001</v>
      </c>
      <c r="I391" s="217"/>
      <c r="J391" s="212"/>
      <c r="K391" s="212"/>
      <c r="L391" s="218"/>
      <c r="M391" s="219"/>
      <c r="N391" s="220"/>
      <c r="O391" s="220"/>
      <c r="P391" s="220"/>
      <c r="Q391" s="220"/>
      <c r="R391" s="220"/>
      <c r="S391" s="220"/>
      <c r="T391" s="221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22" t="s">
        <v>153</v>
      </c>
      <c r="AU391" s="222" t="s">
        <v>79</v>
      </c>
      <c r="AV391" s="12" t="s">
        <v>81</v>
      </c>
      <c r="AW391" s="12" t="s">
        <v>33</v>
      </c>
      <c r="AX391" s="12" t="s">
        <v>71</v>
      </c>
      <c r="AY391" s="222" t="s">
        <v>145</v>
      </c>
    </row>
    <row r="392" s="12" customFormat="1">
      <c r="A392" s="12"/>
      <c r="B392" s="211"/>
      <c r="C392" s="212"/>
      <c r="D392" s="213" t="s">
        <v>153</v>
      </c>
      <c r="E392" s="214" t="s">
        <v>19</v>
      </c>
      <c r="F392" s="215" t="s">
        <v>488</v>
      </c>
      <c r="G392" s="212"/>
      <c r="H392" s="216">
        <v>25.908000000000001</v>
      </c>
      <c r="I392" s="217"/>
      <c r="J392" s="212"/>
      <c r="K392" s="212"/>
      <c r="L392" s="218"/>
      <c r="M392" s="219"/>
      <c r="N392" s="220"/>
      <c r="O392" s="220"/>
      <c r="P392" s="220"/>
      <c r="Q392" s="220"/>
      <c r="R392" s="220"/>
      <c r="S392" s="220"/>
      <c r="T392" s="221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22" t="s">
        <v>153</v>
      </c>
      <c r="AU392" s="222" t="s">
        <v>79</v>
      </c>
      <c r="AV392" s="12" t="s">
        <v>81</v>
      </c>
      <c r="AW392" s="12" t="s">
        <v>33</v>
      </c>
      <c r="AX392" s="12" t="s">
        <v>71</v>
      </c>
      <c r="AY392" s="222" t="s">
        <v>145</v>
      </c>
    </row>
    <row r="393" s="12" customFormat="1">
      <c r="A393" s="12"/>
      <c r="B393" s="211"/>
      <c r="C393" s="212"/>
      <c r="D393" s="213" t="s">
        <v>153</v>
      </c>
      <c r="E393" s="214" t="s">
        <v>19</v>
      </c>
      <c r="F393" s="215" t="s">
        <v>489</v>
      </c>
      <c r="G393" s="212"/>
      <c r="H393" s="216">
        <v>16.931999999999999</v>
      </c>
      <c r="I393" s="217"/>
      <c r="J393" s="212"/>
      <c r="K393" s="212"/>
      <c r="L393" s="218"/>
      <c r="M393" s="219"/>
      <c r="N393" s="220"/>
      <c r="O393" s="220"/>
      <c r="P393" s="220"/>
      <c r="Q393" s="220"/>
      <c r="R393" s="220"/>
      <c r="S393" s="220"/>
      <c r="T393" s="221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22" t="s">
        <v>153</v>
      </c>
      <c r="AU393" s="222" t="s">
        <v>79</v>
      </c>
      <c r="AV393" s="12" t="s">
        <v>81</v>
      </c>
      <c r="AW393" s="12" t="s">
        <v>33</v>
      </c>
      <c r="AX393" s="12" t="s">
        <v>71</v>
      </c>
      <c r="AY393" s="222" t="s">
        <v>145</v>
      </c>
    </row>
    <row r="394" s="12" customFormat="1">
      <c r="A394" s="12"/>
      <c r="B394" s="211"/>
      <c r="C394" s="212"/>
      <c r="D394" s="213" t="s">
        <v>153</v>
      </c>
      <c r="E394" s="214" t="s">
        <v>19</v>
      </c>
      <c r="F394" s="215" t="s">
        <v>490</v>
      </c>
      <c r="G394" s="212"/>
      <c r="H394" s="216">
        <v>11.710000000000001</v>
      </c>
      <c r="I394" s="217"/>
      <c r="J394" s="212"/>
      <c r="K394" s="212"/>
      <c r="L394" s="218"/>
      <c r="M394" s="219"/>
      <c r="N394" s="220"/>
      <c r="O394" s="220"/>
      <c r="P394" s="220"/>
      <c r="Q394" s="220"/>
      <c r="R394" s="220"/>
      <c r="S394" s="220"/>
      <c r="T394" s="221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22" t="s">
        <v>153</v>
      </c>
      <c r="AU394" s="222" t="s">
        <v>79</v>
      </c>
      <c r="AV394" s="12" t="s">
        <v>81</v>
      </c>
      <c r="AW394" s="12" t="s">
        <v>33</v>
      </c>
      <c r="AX394" s="12" t="s">
        <v>71</v>
      </c>
      <c r="AY394" s="222" t="s">
        <v>145</v>
      </c>
    </row>
    <row r="395" s="12" customFormat="1">
      <c r="A395" s="12"/>
      <c r="B395" s="211"/>
      <c r="C395" s="212"/>
      <c r="D395" s="213" t="s">
        <v>153</v>
      </c>
      <c r="E395" s="214" t="s">
        <v>19</v>
      </c>
      <c r="F395" s="215" t="s">
        <v>491</v>
      </c>
      <c r="G395" s="212"/>
      <c r="H395" s="216">
        <v>15.18</v>
      </c>
      <c r="I395" s="217"/>
      <c r="J395" s="212"/>
      <c r="K395" s="212"/>
      <c r="L395" s="218"/>
      <c r="M395" s="219"/>
      <c r="N395" s="220"/>
      <c r="O395" s="220"/>
      <c r="P395" s="220"/>
      <c r="Q395" s="220"/>
      <c r="R395" s="220"/>
      <c r="S395" s="220"/>
      <c r="T395" s="221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22" t="s">
        <v>153</v>
      </c>
      <c r="AU395" s="222" t="s">
        <v>79</v>
      </c>
      <c r="AV395" s="12" t="s">
        <v>81</v>
      </c>
      <c r="AW395" s="12" t="s">
        <v>33</v>
      </c>
      <c r="AX395" s="12" t="s">
        <v>71</v>
      </c>
      <c r="AY395" s="222" t="s">
        <v>145</v>
      </c>
    </row>
    <row r="396" s="12" customFormat="1">
      <c r="A396" s="12"/>
      <c r="B396" s="211"/>
      <c r="C396" s="212"/>
      <c r="D396" s="213" t="s">
        <v>153</v>
      </c>
      <c r="E396" s="214" t="s">
        <v>19</v>
      </c>
      <c r="F396" s="215" t="s">
        <v>492</v>
      </c>
      <c r="G396" s="212"/>
      <c r="H396" s="216">
        <v>2.6949999999999998</v>
      </c>
      <c r="I396" s="217"/>
      <c r="J396" s="212"/>
      <c r="K396" s="212"/>
      <c r="L396" s="218"/>
      <c r="M396" s="219"/>
      <c r="N396" s="220"/>
      <c r="O396" s="220"/>
      <c r="P396" s="220"/>
      <c r="Q396" s="220"/>
      <c r="R396" s="220"/>
      <c r="S396" s="220"/>
      <c r="T396" s="221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22" t="s">
        <v>153</v>
      </c>
      <c r="AU396" s="222" t="s">
        <v>79</v>
      </c>
      <c r="AV396" s="12" t="s">
        <v>81</v>
      </c>
      <c r="AW396" s="12" t="s">
        <v>33</v>
      </c>
      <c r="AX396" s="12" t="s">
        <v>71</v>
      </c>
      <c r="AY396" s="222" t="s">
        <v>145</v>
      </c>
    </row>
    <row r="397" s="12" customFormat="1">
      <c r="A397" s="12"/>
      <c r="B397" s="211"/>
      <c r="C397" s="212"/>
      <c r="D397" s="213" t="s">
        <v>153</v>
      </c>
      <c r="E397" s="214" t="s">
        <v>19</v>
      </c>
      <c r="F397" s="215" t="s">
        <v>493</v>
      </c>
      <c r="G397" s="212"/>
      <c r="H397" s="216">
        <v>7.6829999999999998</v>
      </c>
      <c r="I397" s="217"/>
      <c r="J397" s="212"/>
      <c r="K397" s="212"/>
      <c r="L397" s="218"/>
      <c r="M397" s="219"/>
      <c r="N397" s="220"/>
      <c r="O397" s="220"/>
      <c r="P397" s="220"/>
      <c r="Q397" s="220"/>
      <c r="R397" s="220"/>
      <c r="S397" s="220"/>
      <c r="T397" s="221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22" t="s">
        <v>153</v>
      </c>
      <c r="AU397" s="222" t="s">
        <v>79</v>
      </c>
      <c r="AV397" s="12" t="s">
        <v>81</v>
      </c>
      <c r="AW397" s="12" t="s">
        <v>33</v>
      </c>
      <c r="AX397" s="12" t="s">
        <v>71</v>
      </c>
      <c r="AY397" s="222" t="s">
        <v>145</v>
      </c>
    </row>
    <row r="398" s="12" customFormat="1">
      <c r="A398" s="12"/>
      <c r="B398" s="211"/>
      <c r="C398" s="212"/>
      <c r="D398" s="213" t="s">
        <v>153</v>
      </c>
      <c r="E398" s="214" t="s">
        <v>19</v>
      </c>
      <c r="F398" s="215" t="s">
        <v>494</v>
      </c>
      <c r="G398" s="212"/>
      <c r="H398" s="216">
        <v>3.456</v>
      </c>
      <c r="I398" s="217"/>
      <c r="J398" s="212"/>
      <c r="K398" s="212"/>
      <c r="L398" s="218"/>
      <c r="M398" s="219"/>
      <c r="N398" s="220"/>
      <c r="O398" s="220"/>
      <c r="P398" s="220"/>
      <c r="Q398" s="220"/>
      <c r="R398" s="220"/>
      <c r="S398" s="220"/>
      <c r="T398" s="221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222" t="s">
        <v>153</v>
      </c>
      <c r="AU398" s="222" t="s">
        <v>79</v>
      </c>
      <c r="AV398" s="12" t="s">
        <v>81</v>
      </c>
      <c r="AW398" s="12" t="s">
        <v>33</v>
      </c>
      <c r="AX398" s="12" t="s">
        <v>71</v>
      </c>
      <c r="AY398" s="222" t="s">
        <v>145</v>
      </c>
    </row>
    <row r="399" s="13" customFormat="1">
      <c r="A399" s="13"/>
      <c r="B399" s="223"/>
      <c r="C399" s="224"/>
      <c r="D399" s="213" t="s">
        <v>153</v>
      </c>
      <c r="E399" s="225" t="s">
        <v>19</v>
      </c>
      <c r="F399" s="226" t="s">
        <v>155</v>
      </c>
      <c r="G399" s="224"/>
      <c r="H399" s="227">
        <v>273.334</v>
      </c>
      <c r="I399" s="228"/>
      <c r="J399" s="224"/>
      <c r="K399" s="224"/>
      <c r="L399" s="229"/>
      <c r="M399" s="230"/>
      <c r="N399" s="231"/>
      <c r="O399" s="231"/>
      <c r="P399" s="231"/>
      <c r="Q399" s="231"/>
      <c r="R399" s="231"/>
      <c r="S399" s="231"/>
      <c r="T399" s="23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3" t="s">
        <v>153</v>
      </c>
      <c r="AU399" s="233" t="s">
        <v>79</v>
      </c>
      <c r="AV399" s="13" t="s">
        <v>152</v>
      </c>
      <c r="AW399" s="13" t="s">
        <v>33</v>
      </c>
      <c r="AX399" s="13" t="s">
        <v>79</v>
      </c>
      <c r="AY399" s="233" t="s">
        <v>145</v>
      </c>
    </row>
    <row r="400" s="2" customFormat="1" ht="16.5" customHeight="1">
      <c r="A400" s="38"/>
      <c r="B400" s="39"/>
      <c r="C400" s="197" t="s">
        <v>495</v>
      </c>
      <c r="D400" s="197" t="s">
        <v>148</v>
      </c>
      <c r="E400" s="198" t="s">
        <v>496</v>
      </c>
      <c r="F400" s="199" t="s">
        <v>497</v>
      </c>
      <c r="G400" s="200" t="s">
        <v>206</v>
      </c>
      <c r="H400" s="201">
        <v>172.08000000000001</v>
      </c>
      <c r="I400" s="202"/>
      <c r="J400" s="203">
        <f>ROUND(I400*H400,2)</f>
        <v>0</v>
      </c>
      <c r="K400" s="204"/>
      <c r="L400" s="44"/>
      <c r="M400" s="205" t="s">
        <v>19</v>
      </c>
      <c r="N400" s="206" t="s">
        <v>42</v>
      </c>
      <c r="O400" s="84"/>
      <c r="P400" s="207">
        <f>O400*H400</f>
        <v>0</v>
      </c>
      <c r="Q400" s="207">
        <v>0</v>
      </c>
      <c r="R400" s="207">
        <f>Q400*H400</f>
        <v>0</v>
      </c>
      <c r="S400" s="207">
        <v>0</v>
      </c>
      <c r="T400" s="20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09" t="s">
        <v>152</v>
      </c>
      <c r="AT400" s="209" t="s">
        <v>148</v>
      </c>
      <c r="AU400" s="209" t="s">
        <v>79</v>
      </c>
      <c r="AY400" s="17" t="s">
        <v>145</v>
      </c>
      <c r="BE400" s="210">
        <f>IF(N400="základní",J400,0)</f>
        <v>0</v>
      </c>
      <c r="BF400" s="210">
        <f>IF(N400="snížená",J400,0)</f>
        <v>0</v>
      </c>
      <c r="BG400" s="210">
        <f>IF(N400="zákl. přenesená",J400,0)</f>
        <v>0</v>
      </c>
      <c r="BH400" s="210">
        <f>IF(N400="sníž. přenesená",J400,0)</f>
        <v>0</v>
      </c>
      <c r="BI400" s="210">
        <f>IF(N400="nulová",J400,0)</f>
        <v>0</v>
      </c>
      <c r="BJ400" s="17" t="s">
        <v>79</v>
      </c>
      <c r="BK400" s="210">
        <f>ROUND(I400*H400,2)</f>
        <v>0</v>
      </c>
      <c r="BL400" s="17" t="s">
        <v>152</v>
      </c>
      <c r="BM400" s="209" t="s">
        <v>498</v>
      </c>
    </row>
    <row r="401" s="12" customFormat="1">
      <c r="A401" s="12"/>
      <c r="B401" s="211"/>
      <c r="C401" s="212"/>
      <c r="D401" s="213" t="s">
        <v>153</v>
      </c>
      <c r="E401" s="214" t="s">
        <v>19</v>
      </c>
      <c r="F401" s="215" t="s">
        <v>499</v>
      </c>
      <c r="G401" s="212"/>
      <c r="H401" s="216">
        <v>26.949999999999999</v>
      </c>
      <c r="I401" s="217"/>
      <c r="J401" s="212"/>
      <c r="K401" s="212"/>
      <c r="L401" s="218"/>
      <c r="M401" s="219"/>
      <c r="N401" s="220"/>
      <c r="O401" s="220"/>
      <c r="P401" s="220"/>
      <c r="Q401" s="220"/>
      <c r="R401" s="220"/>
      <c r="S401" s="220"/>
      <c r="T401" s="221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22" t="s">
        <v>153</v>
      </c>
      <c r="AU401" s="222" t="s">
        <v>79</v>
      </c>
      <c r="AV401" s="12" t="s">
        <v>81</v>
      </c>
      <c r="AW401" s="12" t="s">
        <v>33</v>
      </c>
      <c r="AX401" s="12" t="s">
        <v>71</v>
      </c>
      <c r="AY401" s="222" t="s">
        <v>145</v>
      </c>
    </row>
    <row r="402" s="12" customFormat="1">
      <c r="A402" s="12"/>
      <c r="B402" s="211"/>
      <c r="C402" s="212"/>
      <c r="D402" s="213" t="s">
        <v>153</v>
      </c>
      <c r="E402" s="214" t="s">
        <v>19</v>
      </c>
      <c r="F402" s="215" t="s">
        <v>500</v>
      </c>
      <c r="G402" s="212"/>
      <c r="H402" s="216">
        <v>19.920000000000002</v>
      </c>
      <c r="I402" s="217"/>
      <c r="J402" s="212"/>
      <c r="K402" s="212"/>
      <c r="L402" s="218"/>
      <c r="M402" s="219"/>
      <c r="N402" s="220"/>
      <c r="O402" s="220"/>
      <c r="P402" s="220"/>
      <c r="Q402" s="220"/>
      <c r="R402" s="220"/>
      <c r="S402" s="220"/>
      <c r="T402" s="221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22" t="s">
        <v>153</v>
      </c>
      <c r="AU402" s="222" t="s">
        <v>79</v>
      </c>
      <c r="AV402" s="12" t="s">
        <v>81</v>
      </c>
      <c r="AW402" s="12" t="s">
        <v>33</v>
      </c>
      <c r="AX402" s="12" t="s">
        <v>71</v>
      </c>
      <c r="AY402" s="222" t="s">
        <v>145</v>
      </c>
    </row>
    <row r="403" s="12" customFormat="1">
      <c r="A403" s="12"/>
      <c r="B403" s="211"/>
      <c r="C403" s="212"/>
      <c r="D403" s="213" t="s">
        <v>153</v>
      </c>
      <c r="E403" s="214" t="s">
        <v>19</v>
      </c>
      <c r="F403" s="215" t="s">
        <v>501</v>
      </c>
      <c r="G403" s="212"/>
      <c r="H403" s="216">
        <v>16.699999999999999</v>
      </c>
      <c r="I403" s="217"/>
      <c r="J403" s="212"/>
      <c r="K403" s="212"/>
      <c r="L403" s="218"/>
      <c r="M403" s="219"/>
      <c r="N403" s="220"/>
      <c r="O403" s="220"/>
      <c r="P403" s="220"/>
      <c r="Q403" s="220"/>
      <c r="R403" s="220"/>
      <c r="S403" s="220"/>
      <c r="T403" s="221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22" t="s">
        <v>153</v>
      </c>
      <c r="AU403" s="222" t="s">
        <v>79</v>
      </c>
      <c r="AV403" s="12" t="s">
        <v>81</v>
      </c>
      <c r="AW403" s="12" t="s">
        <v>33</v>
      </c>
      <c r="AX403" s="12" t="s">
        <v>71</v>
      </c>
      <c r="AY403" s="222" t="s">
        <v>145</v>
      </c>
    </row>
    <row r="404" s="12" customFormat="1">
      <c r="A404" s="12"/>
      <c r="B404" s="211"/>
      <c r="C404" s="212"/>
      <c r="D404" s="213" t="s">
        <v>153</v>
      </c>
      <c r="E404" s="214" t="s">
        <v>19</v>
      </c>
      <c r="F404" s="215" t="s">
        <v>502</v>
      </c>
      <c r="G404" s="212"/>
      <c r="H404" s="216">
        <v>32.399999999999999</v>
      </c>
      <c r="I404" s="217"/>
      <c r="J404" s="212"/>
      <c r="K404" s="212"/>
      <c r="L404" s="218"/>
      <c r="M404" s="219"/>
      <c r="N404" s="220"/>
      <c r="O404" s="220"/>
      <c r="P404" s="220"/>
      <c r="Q404" s="220"/>
      <c r="R404" s="220"/>
      <c r="S404" s="220"/>
      <c r="T404" s="221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22" t="s">
        <v>153</v>
      </c>
      <c r="AU404" s="222" t="s">
        <v>79</v>
      </c>
      <c r="AV404" s="12" t="s">
        <v>81</v>
      </c>
      <c r="AW404" s="12" t="s">
        <v>33</v>
      </c>
      <c r="AX404" s="12" t="s">
        <v>71</v>
      </c>
      <c r="AY404" s="222" t="s">
        <v>145</v>
      </c>
    </row>
    <row r="405" s="12" customFormat="1">
      <c r="A405" s="12"/>
      <c r="B405" s="211"/>
      <c r="C405" s="212"/>
      <c r="D405" s="213" t="s">
        <v>153</v>
      </c>
      <c r="E405" s="214" t="s">
        <v>19</v>
      </c>
      <c r="F405" s="215" t="s">
        <v>503</v>
      </c>
      <c r="G405" s="212"/>
      <c r="H405" s="216">
        <v>21.199999999999999</v>
      </c>
      <c r="I405" s="217"/>
      <c r="J405" s="212"/>
      <c r="K405" s="212"/>
      <c r="L405" s="218"/>
      <c r="M405" s="219"/>
      <c r="N405" s="220"/>
      <c r="O405" s="220"/>
      <c r="P405" s="220"/>
      <c r="Q405" s="220"/>
      <c r="R405" s="220"/>
      <c r="S405" s="220"/>
      <c r="T405" s="221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222" t="s">
        <v>153</v>
      </c>
      <c r="AU405" s="222" t="s">
        <v>79</v>
      </c>
      <c r="AV405" s="12" t="s">
        <v>81</v>
      </c>
      <c r="AW405" s="12" t="s">
        <v>33</v>
      </c>
      <c r="AX405" s="12" t="s">
        <v>71</v>
      </c>
      <c r="AY405" s="222" t="s">
        <v>145</v>
      </c>
    </row>
    <row r="406" s="12" customFormat="1">
      <c r="A406" s="12"/>
      <c r="B406" s="211"/>
      <c r="C406" s="212"/>
      <c r="D406" s="213" t="s">
        <v>153</v>
      </c>
      <c r="E406" s="214" t="s">
        <v>19</v>
      </c>
      <c r="F406" s="215" t="s">
        <v>504</v>
      </c>
      <c r="G406" s="212"/>
      <c r="H406" s="216">
        <v>16.399999999999999</v>
      </c>
      <c r="I406" s="217"/>
      <c r="J406" s="212"/>
      <c r="K406" s="212"/>
      <c r="L406" s="218"/>
      <c r="M406" s="219"/>
      <c r="N406" s="220"/>
      <c r="O406" s="220"/>
      <c r="P406" s="220"/>
      <c r="Q406" s="220"/>
      <c r="R406" s="220"/>
      <c r="S406" s="220"/>
      <c r="T406" s="221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22" t="s">
        <v>153</v>
      </c>
      <c r="AU406" s="222" t="s">
        <v>79</v>
      </c>
      <c r="AV406" s="12" t="s">
        <v>81</v>
      </c>
      <c r="AW406" s="12" t="s">
        <v>33</v>
      </c>
      <c r="AX406" s="12" t="s">
        <v>71</v>
      </c>
      <c r="AY406" s="222" t="s">
        <v>145</v>
      </c>
    </row>
    <row r="407" s="12" customFormat="1">
      <c r="A407" s="12"/>
      <c r="B407" s="211"/>
      <c r="C407" s="212"/>
      <c r="D407" s="213" t="s">
        <v>153</v>
      </c>
      <c r="E407" s="214" t="s">
        <v>19</v>
      </c>
      <c r="F407" s="215" t="s">
        <v>505</v>
      </c>
      <c r="G407" s="212"/>
      <c r="H407" s="216">
        <v>16.98</v>
      </c>
      <c r="I407" s="217"/>
      <c r="J407" s="212"/>
      <c r="K407" s="212"/>
      <c r="L407" s="218"/>
      <c r="M407" s="219"/>
      <c r="N407" s="220"/>
      <c r="O407" s="220"/>
      <c r="P407" s="220"/>
      <c r="Q407" s="220"/>
      <c r="R407" s="220"/>
      <c r="S407" s="220"/>
      <c r="T407" s="221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222" t="s">
        <v>153</v>
      </c>
      <c r="AU407" s="222" t="s">
        <v>79</v>
      </c>
      <c r="AV407" s="12" t="s">
        <v>81</v>
      </c>
      <c r="AW407" s="12" t="s">
        <v>33</v>
      </c>
      <c r="AX407" s="12" t="s">
        <v>71</v>
      </c>
      <c r="AY407" s="222" t="s">
        <v>145</v>
      </c>
    </row>
    <row r="408" s="12" customFormat="1">
      <c r="A408" s="12"/>
      <c r="B408" s="211"/>
      <c r="C408" s="212"/>
      <c r="D408" s="213" t="s">
        <v>153</v>
      </c>
      <c r="E408" s="214" t="s">
        <v>19</v>
      </c>
      <c r="F408" s="215" t="s">
        <v>506</v>
      </c>
      <c r="G408" s="212"/>
      <c r="H408" s="216">
        <v>6.6600000000000001</v>
      </c>
      <c r="I408" s="217"/>
      <c r="J408" s="212"/>
      <c r="K408" s="212"/>
      <c r="L408" s="218"/>
      <c r="M408" s="219"/>
      <c r="N408" s="220"/>
      <c r="O408" s="220"/>
      <c r="P408" s="220"/>
      <c r="Q408" s="220"/>
      <c r="R408" s="220"/>
      <c r="S408" s="220"/>
      <c r="T408" s="221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22" t="s">
        <v>153</v>
      </c>
      <c r="AU408" s="222" t="s">
        <v>79</v>
      </c>
      <c r="AV408" s="12" t="s">
        <v>81</v>
      </c>
      <c r="AW408" s="12" t="s">
        <v>33</v>
      </c>
      <c r="AX408" s="12" t="s">
        <v>71</v>
      </c>
      <c r="AY408" s="222" t="s">
        <v>145</v>
      </c>
    </row>
    <row r="409" s="12" customFormat="1">
      <c r="A409" s="12"/>
      <c r="B409" s="211"/>
      <c r="C409" s="212"/>
      <c r="D409" s="213" t="s">
        <v>153</v>
      </c>
      <c r="E409" s="214" t="s">
        <v>19</v>
      </c>
      <c r="F409" s="215" t="s">
        <v>507</v>
      </c>
      <c r="G409" s="212"/>
      <c r="H409" s="216">
        <v>11.99</v>
      </c>
      <c r="I409" s="217"/>
      <c r="J409" s="212"/>
      <c r="K409" s="212"/>
      <c r="L409" s="218"/>
      <c r="M409" s="219"/>
      <c r="N409" s="220"/>
      <c r="O409" s="220"/>
      <c r="P409" s="220"/>
      <c r="Q409" s="220"/>
      <c r="R409" s="220"/>
      <c r="S409" s="220"/>
      <c r="T409" s="221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T409" s="222" t="s">
        <v>153</v>
      </c>
      <c r="AU409" s="222" t="s">
        <v>79</v>
      </c>
      <c r="AV409" s="12" t="s">
        <v>81</v>
      </c>
      <c r="AW409" s="12" t="s">
        <v>33</v>
      </c>
      <c r="AX409" s="12" t="s">
        <v>71</v>
      </c>
      <c r="AY409" s="222" t="s">
        <v>145</v>
      </c>
    </row>
    <row r="410" s="12" customFormat="1">
      <c r="A410" s="12"/>
      <c r="B410" s="211"/>
      <c r="C410" s="212"/>
      <c r="D410" s="213" t="s">
        <v>153</v>
      </c>
      <c r="E410" s="214" t="s">
        <v>19</v>
      </c>
      <c r="F410" s="215" t="s">
        <v>508</v>
      </c>
      <c r="G410" s="212"/>
      <c r="H410" s="216">
        <v>2.8799999999999999</v>
      </c>
      <c r="I410" s="217"/>
      <c r="J410" s="212"/>
      <c r="K410" s="212"/>
      <c r="L410" s="218"/>
      <c r="M410" s="219"/>
      <c r="N410" s="220"/>
      <c r="O410" s="220"/>
      <c r="P410" s="220"/>
      <c r="Q410" s="220"/>
      <c r="R410" s="220"/>
      <c r="S410" s="220"/>
      <c r="T410" s="221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T410" s="222" t="s">
        <v>153</v>
      </c>
      <c r="AU410" s="222" t="s">
        <v>79</v>
      </c>
      <c r="AV410" s="12" t="s">
        <v>81</v>
      </c>
      <c r="AW410" s="12" t="s">
        <v>33</v>
      </c>
      <c r="AX410" s="12" t="s">
        <v>71</v>
      </c>
      <c r="AY410" s="222" t="s">
        <v>145</v>
      </c>
    </row>
    <row r="411" s="13" customFormat="1">
      <c r="A411" s="13"/>
      <c r="B411" s="223"/>
      <c r="C411" s="224"/>
      <c r="D411" s="213" t="s">
        <v>153</v>
      </c>
      <c r="E411" s="225" t="s">
        <v>19</v>
      </c>
      <c r="F411" s="226" t="s">
        <v>155</v>
      </c>
      <c r="G411" s="224"/>
      <c r="H411" s="227">
        <v>172.07999999999998</v>
      </c>
      <c r="I411" s="228"/>
      <c r="J411" s="224"/>
      <c r="K411" s="224"/>
      <c r="L411" s="229"/>
      <c r="M411" s="230"/>
      <c r="N411" s="231"/>
      <c r="O411" s="231"/>
      <c r="P411" s="231"/>
      <c r="Q411" s="231"/>
      <c r="R411" s="231"/>
      <c r="S411" s="231"/>
      <c r="T411" s="23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3" t="s">
        <v>153</v>
      </c>
      <c r="AU411" s="233" t="s">
        <v>79</v>
      </c>
      <c r="AV411" s="13" t="s">
        <v>152</v>
      </c>
      <c r="AW411" s="13" t="s">
        <v>33</v>
      </c>
      <c r="AX411" s="13" t="s">
        <v>79</v>
      </c>
      <c r="AY411" s="233" t="s">
        <v>145</v>
      </c>
    </row>
    <row r="412" s="2" customFormat="1" ht="16.5" customHeight="1">
      <c r="A412" s="38"/>
      <c r="B412" s="39"/>
      <c r="C412" s="197" t="s">
        <v>322</v>
      </c>
      <c r="D412" s="197" t="s">
        <v>148</v>
      </c>
      <c r="E412" s="198" t="s">
        <v>509</v>
      </c>
      <c r="F412" s="199" t="s">
        <v>510</v>
      </c>
      <c r="G412" s="200" t="s">
        <v>188</v>
      </c>
      <c r="H412" s="201">
        <v>1.47</v>
      </c>
      <c r="I412" s="202"/>
      <c r="J412" s="203">
        <f>ROUND(I412*H412,2)</f>
        <v>0</v>
      </c>
      <c r="K412" s="204"/>
      <c r="L412" s="44"/>
      <c r="M412" s="205" t="s">
        <v>19</v>
      </c>
      <c r="N412" s="206" t="s">
        <v>42</v>
      </c>
      <c r="O412" s="84"/>
      <c r="P412" s="207">
        <f>O412*H412</f>
        <v>0</v>
      </c>
      <c r="Q412" s="207">
        <v>0</v>
      </c>
      <c r="R412" s="207">
        <f>Q412*H412</f>
        <v>0</v>
      </c>
      <c r="S412" s="207">
        <v>0</v>
      </c>
      <c r="T412" s="20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09" t="s">
        <v>152</v>
      </c>
      <c r="AT412" s="209" t="s">
        <v>148</v>
      </c>
      <c r="AU412" s="209" t="s">
        <v>79</v>
      </c>
      <c r="AY412" s="17" t="s">
        <v>145</v>
      </c>
      <c r="BE412" s="210">
        <f>IF(N412="základní",J412,0)</f>
        <v>0</v>
      </c>
      <c r="BF412" s="210">
        <f>IF(N412="snížená",J412,0)</f>
        <v>0</v>
      </c>
      <c r="BG412" s="210">
        <f>IF(N412="zákl. přenesená",J412,0)</f>
        <v>0</v>
      </c>
      <c r="BH412" s="210">
        <f>IF(N412="sníž. přenesená",J412,0)</f>
        <v>0</v>
      </c>
      <c r="BI412" s="210">
        <f>IF(N412="nulová",J412,0)</f>
        <v>0</v>
      </c>
      <c r="BJ412" s="17" t="s">
        <v>79</v>
      </c>
      <c r="BK412" s="210">
        <f>ROUND(I412*H412,2)</f>
        <v>0</v>
      </c>
      <c r="BL412" s="17" t="s">
        <v>152</v>
      </c>
      <c r="BM412" s="209" t="s">
        <v>511</v>
      </c>
    </row>
    <row r="413" s="12" customFormat="1">
      <c r="A413" s="12"/>
      <c r="B413" s="211"/>
      <c r="C413" s="212"/>
      <c r="D413" s="213" t="s">
        <v>153</v>
      </c>
      <c r="E413" s="214" t="s">
        <v>19</v>
      </c>
      <c r="F413" s="215" t="s">
        <v>512</v>
      </c>
      <c r="G413" s="212"/>
      <c r="H413" s="216">
        <v>0.94499999999999995</v>
      </c>
      <c r="I413" s="217"/>
      <c r="J413" s="212"/>
      <c r="K413" s="212"/>
      <c r="L413" s="218"/>
      <c r="M413" s="219"/>
      <c r="N413" s="220"/>
      <c r="O413" s="220"/>
      <c r="P413" s="220"/>
      <c r="Q413" s="220"/>
      <c r="R413" s="220"/>
      <c r="S413" s="220"/>
      <c r="T413" s="221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22" t="s">
        <v>153</v>
      </c>
      <c r="AU413" s="222" t="s">
        <v>79</v>
      </c>
      <c r="AV413" s="12" t="s">
        <v>81</v>
      </c>
      <c r="AW413" s="12" t="s">
        <v>33</v>
      </c>
      <c r="AX413" s="12" t="s">
        <v>71</v>
      </c>
      <c r="AY413" s="222" t="s">
        <v>145</v>
      </c>
    </row>
    <row r="414" s="12" customFormat="1">
      <c r="A414" s="12"/>
      <c r="B414" s="211"/>
      <c r="C414" s="212"/>
      <c r="D414" s="213" t="s">
        <v>153</v>
      </c>
      <c r="E414" s="214" t="s">
        <v>19</v>
      </c>
      <c r="F414" s="215" t="s">
        <v>513</v>
      </c>
      <c r="G414" s="212"/>
      <c r="H414" s="216">
        <v>0.52500000000000002</v>
      </c>
      <c r="I414" s="217"/>
      <c r="J414" s="212"/>
      <c r="K414" s="212"/>
      <c r="L414" s="218"/>
      <c r="M414" s="219"/>
      <c r="N414" s="220"/>
      <c r="O414" s="220"/>
      <c r="P414" s="220"/>
      <c r="Q414" s="220"/>
      <c r="R414" s="220"/>
      <c r="S414" s="220"/>
      <c r="T414" s="221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22" t="s">
        <v>153</v>
      </c>
      <c r="AU414" s="222" t="s">
        <v>79</v>
      </c>
      <c r="AV414" s="12" t="s">
        <v>81</v>
      </c>
      <c r="AW414" s="12" t="s">
        <v>33</v>
      </c>
      <c r="AX414" s="12" t="s">
        <v>71</v>
      </c>
      <c r="AY414" s="222" t="s">
        <v>145</v>
      </c>
    </row>
    <row r="415" s="13" customFormat="1">
      <c r="A415" s="13"/>
      <c r="B415" s="223"/>
      <c r="C415" s="224"/>
      <c r="D415" s="213" t="s">
        <v>153</v>
      </c>
      <c r="E415" s="225" t="s">
        <v>19</v>
      </c>
      <c r="F415" s="226" t="s">
        <v>155</v>
      </c>
      <c r="G415" s="224"/>
      <c r="H415" s="227">
        <v>1.47</v>
      </c>
      <c r="I415" s="228"/>
      <c r="J415" s="224"/>
      <c r="K415" s="224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153</v>
      </c>
      <c r="AU415" s="233" t="s">
        <v>79</v>
      </c>
      <c r="AV415" s="13" t="s">
        <v>152</v>
      </c>
      <c r="AW415" s="13" t="s">
        <v>33</v>
      </c>
      <c r="AX415" s="13" t="s">
        <v>79</v>
      </c>
      <c r="AY415" s="233" t="s">
        <v>145</v>
      </c>
    </row>
    <row r="416" s="2" customFormat="1" ht="21.75" customHeight="1">
      <c r="A416" s="38"/>
      <c r="B416" s="39"/>
      <c r="C416" s="197" t="s">
        <v>514</v>
      </c>
      <c r="D416" s="197" t="s">
        <v>148</v>
      </c>
      <c r="E416" s="198" t="s">
        <v>515</v>
      </c>
      <c r="F416" s="199" t="s">
        <v>516</v>
      </c>
      <c r="G416" s="200" t="s">
        <v>160</v>
      </c>
      <c r="H416" s="201">
        <v>2</v>
      </c>
      <c r="I416" s="202"/>
      <c r="J416" s="203">
        <f>ROUND(I416*H416,2)</f>
        <v>0</v>
      </c>
      <c r="K416" s="204"/>
      <c r="L416" s="44"/>
      <c r="M416" s="205" t="s">
        <v>19</v>
      </c>
      <c r="N416" s="206" t="s">
        <v>42</v>
      </c>
      <c r="O416" s="84"/>
      <c r="P416" s="207">
        <f>O416*H416</f>
        <v>0</v>
      </c>
      <c r="Q416" s="207">
        <v>0</v>
      </c>
      <c r="R416" s="207">
        <f>Q416*H416</f>
        <v>0</v>
      </c>
      <c r="S416" s="207">
        <v>0</v>
      </c>
      <c r="T416" s="20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09" t="s">
        <v>152</v>
      </c>
      <c r="AT416" s="209" t="s">
        <v>148</v>
      </c>
      <c r="AU416" s="209" t="s">
        <v>79</v>
      </c>
      <c r="AY416" s="17" t="s">
        <v>145</v>
      </c>
      <c r="BE416" s="210">
        <f>IF(N416="základní",J416,0)</f>
        <v>0</v>
      </c>
      <c r="BF416" s="210">
        <f>IF(N416="snížená",J416,0)</f>
        <v>0</v>
      </c>
      <c r="BG416" s="210">
        <f>IF(N416="zákl. přenesená",J416,0)</f>
        <v>0</v>
      </c>
      <c r="BH416" s="210">
        <f>IF(N416="sníž. přenesená",J416,0)</f>
        <v>0</v>
      </c>
      <c r="BI416" s="210">
        <f>IF(N416="nulová",J416,0)</f>
        <v>0</v>
      </c>
      <c r="BJ416" s="17" t="s">
        <v>79</v>
      </c>
      <c r="BK416" s="210">
        <f>ROUND(I416*H416,2)</f>
        <v>0</v>
      </c>
      <c r="BL416" s="17" t="s">
        <v>152</v>
      </c>
      <c r="BM416" s="209" t="s">
        <v>517</v>
      </c>
    </row>
    <row r="417" s="2" customFormat="1" ht="16.5" customHeight="1">
      <c r="A417" s="38"/>
      <c r="B417" s="39"/>
      <c r="C417" s="197" t="s">
        <v>326</v>
      </c>
      <c r="D417" s="197" t="s">
        <v>148</v>
      </c>
      <c r="E417" s="198" t="s">
        <v>518</v>
      </c>
      <c r="F417" s="199" t="s">
        <v>519</v>
      </c>
      <c r="G417" s="200" t="s">
        <v>160</v>
      </c>
      <c r="H417" s="201">
        <v>50</v>
      </c>
      <c r="I417" s="202"/>
      <c r="J417" s="203">
        <f>ROUND(I417*H417,2)</f>
        <v>0</v>
      </c>
      <c r="K417" s="204"/>
      <c r="L417" s="44"/>
      <c r="M417" s="205" t="s">
        <v>19</v>
      </c>
      <c r="N417" s="206" t="s">
        <v>42</v>
      </c>
      <c r="O417" s="84"/>
      <c r="P417" s="207">
        <f>O417*H417</f>
        <v>0</v>
      </c>
      <c r="Q417" s="207">
        <v>0</v>
      </c>
      <c r="R417" s="207">
        <f>Q417*H417</f>
        <v>0</v>
      </c>
      <c r="S417" s="207">
        <v>0</v>
      </c>
      <c r="T417" s="20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09" t="s">
        <v>152</v>
      </c>
      <c r="AT417" s="209" t="s">
        <v>148</v>
      </c>
      <c r="AU417" s="209" t="s">
        <v>79</v>
      </c>
      <c r="AY417" s="17" t="s">
        <v>145</v>
      </c>
      <c r="BE417" s="210">
        <f>IF(N417="základní",J417,0)</f>
        <v>0</v>
      </c>
      <c r="BF417" s="210">
        <f>IF(N417="snížená",J417,0)</f>
        <v>0</v>
      </c>
      <c r="BG417" s="210">
        <f>IF(N417="zákl. přenesená",J417,0)</f>
        <v>0</v>
      </c>
      <c r="BH417" s="210">
        <f>IF(N417="sníž. přenesená",J417,0)</f>
        <v>0</v>
      </c>
      <c r="BI417" s="210">
        <f>IF(N417="nulová",J417,0)</f>
        <v>0</v>
      </c>
      <c r="BJ417" s="17" t="s">
        <v>79</v>
      </c>
      <c r="BK417" s="210">
        <f>ROUND(I417*H417,2)</f>
        <v>0</v>
      </c>
      <c r="BL417" s="17" t="s">
        <v>152</v>
      </c>
      <c r="BM417" s="209" t="s">
        <v>520</v>
      </c>
    </row>
    <row r="418" s="12" customFormat="1">
      <c r="A418" s="12"/>
      <c r="B418" s="211"/>
      <c r="C418" s="212"/>
      <c r="D418" s="213" t="s">
        <v>153</v>
      </c>
      <c r="E418" s="214" t="s">
        <v>19</v>
      </c>
      <c r="F418" s="215" t="s">
        <v>297</v>
      </c>
      <c r="G418" s="212"/>
      <c r="H418" s="216">
        <v>48</v>
      </c>
      <c r="I418" s="217"/>
      <c r="J418" s="212"/>
      <c r="K418" s="212"/>
      <c r="L418" s="218"/>
      <c r="M418" s="219"/>
      <c r="N418" s="220"/>
      <c r="O418" s="220"/>
      <c r="P418" s="220"/>
      <c r="Q418" s="220"/>
      <c r="R418" s="220"/>
      <c r="S418" s="220"/>
      <c r="T418" s="221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22" t="s">
        <v>153</v>
      </c>
      <c r="AU418" s="222" t="s">
        <v>79</v>
      </c>
      <c r="AV418" s="12" t="s">
        <v>81</v>
      </c>
      <c r="AW418" s="12" t="s">
        <v>33</v>
      </c>
      <c r="AX418" s="12" t="s">
        <v>71</v>
      </c>
      <c r="AY418" s="222" t="s">
        <v>145</v>
      </c>
    </row>
    <row r="419" s="12" customFormat="1">
      <c r="A419" s="12"/>
      <c r="B419" s="211"/>
      <c r="C419" s="212"/>
      <c r="D419" s="213" t="s">
        <v>153</v>
      </c>
      <c r="E419" s="214" t="s">
        <v>19</v>
      </c>
      <c r="F419" s="215" t="s">
        <v>521</v>
      </c>
      <c r="G419" s="212"/>
      <c r="H419" s="216">
        <v>2</v>
      </c>
      <c r="I419" s="217"/>
      <c r="J419" s="212"/>
      <c r="K419" s="212"/>
      <c r="L419" s="218"/>
      <c r="M419" s="219"/>
      <c r="N419" s="220"/>
      <c r="O419" s="220"/>
      <c r="P419" s="220"/>
      <c r="Q419" s="220"/>
      <c r="R419" s="220"/>
      <c r="S419" s="220"/>
      <c r="T419" s="221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22" t="s">
        <v>153</v>
      </c>
      <c r="AU419" s="222" t="s">
        <v>79</v>
      </c>
      <c r="AV419" s="12" t="s">
        <v>81</v>
      </c>
      <c r="AW419" s="12" t="s">
        <v>33</v>
      </c>
      <c r="AX419" s="12" t="s">
        <v>71</v>
      </c>
      <c r="AY419" s="222" t="s">
        <v>145</v>
      </c>
    </row>
    <row r="420" s="13" customFormat="1">
      <c r="A420" s="13"/>
      <c r="B420" s="223"/>
      <c r="C420" s="224"/>
      <c r="D420" s="213" t="s">
        <v>153</v>
      </c>
      <c r="E420" s="225" t="s">
        <v>19</v>
      </c>
      <c r="F420" s="226" t="s">
        <v>155</v>
      </c>
      <c r="G420" s="224"/>
      <c r="H420" s="227">
        <v>50</v>
      </c>
      <c r="I420" s="228"/>
      <c r="J420" s="224"/>
      <c r="K420" s="224"/>
      <c r="L420" s="229"/>
      <c r="M420" s="230"/>
      <c r="N420" s="231"/>
      <c r="O420" s="231"/>
      <c r="P420" s="231"/>
      <c r="Q420" s="231"/>
      <c r="R420" s="231"/>
      <c r="S420" s="231"/>
      <c r="T420" s="23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3" t="s">
        <v>153</v>
      </c>
      <c r="AU420" s="233" t="s">
        <v>79</v>
      </c>
      <c r="AV420" s="13" t="s">
        <v>152</v>
      </c>
      <c r="AW420" s="13" t="s">
        <v>33</v>
      </c>
      <c r="AX420" s="13" t="s">
        <v>79</v>
      </c>
      <c r="AY420" s="233" t="s">
        <v>145</v>
      </c>
    </row>
    <row r="421" s="2" customFormat="1" ht="21.75" customHeight="1">
      <c r="A421" s="38"/>
      <c r="B421" s="39"/>
      <c r="C421" s="197" t="s">
        <v>522</v>
      </c>
      <c r="D421" s="197" t="s">
        <v>148</v>
      </c>
      <c r="E421" s="198" t="s">
        <v>523</v>
      </c>
      <c r="F421" s="199" t="s">
        <v>524</v>
      </c>
      <c r="G421" s="200" t="s">
        <v>188</v>
      </c>
      <c r="H421" s="201">
        <v>2.2799999999999998</v>
      </c>
      <c r="I421" s="202"/>
      <c r="J421" s="203">
        <f>ROUND(I421*H421,2)</f>
        <v>0</v>
      </c>
      <c r="K421" s="204"/>
      <c r="L421" s="44"/>
      <c r="M421" s="205" t="s">
        <v>19</v>
      </c>
      <c r="N421" s="206" t="s">
        <v>42</v>
      </c>
      <c r="O421" s="84"/>
      <c r="P421" s="207">
        <f>O421*H421</f>
        <v>0</v>
      </c>
      <c r="Q421" s="207">
        <v>0</v>
      </c>
      <c r="R421" s="207">
        <f>Q421*H421</f>
        <v>0</v>
      </c>
      <c r="S421" s="207">
        <v>0</v>
      </c>
      <c r="T421" s="20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09" t="s">
        <v>152</v>
      </c>
      <c r="AT421" s="209" t="s">
        <v>148</v>
      </c>
      <c r="AU421" s="209" t="s">
        <v>79</v>
      </c>
      <c r="AY421" s="17" t="s">
        <v>145</v>
      </c>
      <c r="BE421" s="210">
        <f>IF(N421="základní",J421,0)</f>
        <v>0</v>
      </c>
      <c r="BF421" s="210">
        <f>IF(N421="snížená",J421,0)</f>
        <v>0</v>
      </c>
      <c r="BG421" s="210">
        <f>IF(N421="zákl. přenesená",J421,0)</f>
        <v>0</v>
      </c>
      <c r="BH421" s="210">
        <f>IF(N421="sníž. přenesená",J421,0)</f>
        <v>0</v>
      </c>
      <c r="BI421" s="210">
        <f>IF(N421="nulová",J421,0)</f>
        <v>0</v>
      </c>
      <c r="BJ421" s="17" t="s">
        <v>79</v>
      </c>
      <c r="BK421" s="210">
        <f>ROUND(I421*H421,2)</f>
        <v>0</v>
      </c>
      <c r="BL421" s="17" t="s">
        <v>152</v>
      </c>
      <c r="BM421" s="209" t="s">
        <v>525</v>
      </c>
    </row>
    <row r="422" s="12" customFormat="1">
      <c r="A422" s="12"/>
      <c r="B422" s="211"/>
      <c r="C422" s="212"/>
      <c r="D422" s="213" t="s">
        <v>153</v>
      </c>
      <c r="E422" s="214" t="s">
        <v>19</v>
      </c>
      <c r="F422" s="215" t="s">
        <v>526</v>
      </c>
      <c r="G422" s="212"/>
      <c r="H422" s="216">
        <v>2.2799999999999998</v>
      </c>
      <c r="I422" s="217"/>
      <c r="J422" s="212"/>
      <c r="K422" s="212"/>
      <c r="L422" s="218"/>
      <c r="M422" s="219"/>
      <c r="N422" s="220"/>
      <c r="O422" s="220"/>
      <c r="P422" s="220"/>
      <c r="Q422" s="220"/>
      <c r="R422" s="220"/>
      <c r="S422" s="220"/>
      <c r="T422" s="221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T422" s="222" t="s">
        <v>153</v>
      </c>
      <c r="AU422" s="222" t="s">
        <v>79</v>
      </c>
      <c r="AV422" s="12" t="s">
        <v>81</v>
      </c>
      <c r="AW422" s="12" t="s">
        <v>33</v>
      </c>
      <c r="AX422" s="12" t="s">
        <v>71</v>
      </c>
      <c r="AY422" s="222" t="s">
        <v>145</v>
      </c>
    </row>
    <row r="423" s="13" customFormat="1">
      <c r="A423" s="13"/>
      <c r="B423" s="223"/>
      <c r="C423" s="224"/>
      <c r="D423" s="213" t="s">
        <v>153</v>
      </c>
      <c r="E423" s="225" t="s">
        <v>19</v>
      </c>
      <c r="F423" s="226" t="s">
        <v>155</v>
      </c>
      <c r="G423" s="224"/>
      <c r="H423" s="227">
        <v>2.2799999999999998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3" t="s">
        <v>153</v>
      </c>
      <c r="AU423" s="233" t="s">
        <v>79</v>
      </c>
      <c r="AV423" s="13" t="s">
        <v>152</v>
      </c>
      <c r="AW423" s="13" t="s">
        <v>33</v>
      </c>
      <c r="AX423" s="13" t="s">
        <v>79</v>
      </c>
      <c r="AY423" s="233" t="s">
        <v>145</v>
      </c>
    </row>
    <row r="424" s="2" customFormat="1" ht="21.75" customHeight="1">
      <c r="A424" s="38"/>
      <c r="B424" s="39"/>
      <c r="C424" s="197" t="s">
        <v>330</v>
      </c>
      <c r="D424" s="197" t="s">
        <v>148</v>
      </c>
      <c r="E424" s="198" t="s">
        <v>527</v>
      </c>
      <c r="F424" s="199" t="s">
        <v>528</v>
      </c>
      <c r="G424" s="200" t="s">
        <v>188</v>
      </c>
      <c r="H424" s="201">
        <v>39.399999999999999</v>
      </c>
      <c r="I424" s="202"/>
      <c r="J424" s="203">
        <f>ROUND(I424*H424,2)</f>
        <v>0</v>
      </c>
      <c r="K424" s="204"/>
      <c r="L424" s="44"/>
      <c r="M424" s="205" t="s">
        <v>19</v>
      </c>
      <c r="N424" s="206" t="s">
        <v>42</v>
      </c>
      <c r="O424" s="84"/>
      <c r="P424" s="207">
        <f>O424*H424</f>
        <v>0</v>
      </c>
      <c r="Q424" s="207">
        <v>0</v>
      </c>
      <c r="R424" s="207">
        <f>Q424*H424</f>
        <v>0</v>
      </c>
      <c r="S424" s="207">
        <v>0</v>
      </c>
      <c r="T424" s="20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09" t="s">
        <v>152</v>
      </c>
      <c r="AT424" s="209" t="s">
        <v>148</v>
      </c>
      <c r="AU424" s="209" t="s">
        <v>79</v>
      </c>
      <c r="AY424" s="17" t="s">
        <v>145</v>
      </c>
      <c r="BE424" s="210">
        <f>IF(N424="základní",J424,0)</f>
        <v>0</v>
      </c>
      <c r="BF424" s="210">
        <f>IF(N424="snížená",J424,0)</f>
        <v>0</v>
      </c>
      <c r="BG424" s="210">
        <f>IF(N424="zákl. přenesená",J424,0)</f>
        <v>0</v>
      </c>
      <c r="BH424" s="210">
        <f>IF(N424="sníž. přenesená",J424,0)</f>
        <v>0</v>
      </c>
      <c r="BI424" s="210">
        <f>IF(N424="nulová",J424,0)</f>
        <v>0</v>
      </c>
      <c r="BJ424" s="17" t="s">
        <v>79</v>
      </c>
      <c r="BK424" s="210">
        <f>ROUND(I424*H424,2)</f>
        <v>0</v>
      </c>
      <c r="BL424" s="17" t="s">
        <v>152</v>
      </c>
      <c r="BM424" s="209" t="s">
        <v>529</v>
      </c>
    </row>
    <row r="425" s="12" customFormat="1">
      <c r="A425" s="12"/>
      <c r="B425" s="211"/>
      <c r="C425" s="212"/>
      <c r="D425" s="213" t="s">
        <v>153</v>
      </c>
      <c r="E425" s="214" t="s">
        <v>19</v>
      </c>
      <c r="F425" s="215" t="s">
        <v>530</v>
      </c>
      <c r="G425" s="212"/>
      <c r="H425" s="216">
        <v>7.2000000000000002</v>
      </c>
      <c r="I425" s="217"/>
      <c r="J425" s="212"/>
      <c r="K425" s="212"/>
      <c r="L425" s="218"/>
      <c r="M425" s="219"/>
      <c r="N425" s="220"/>
      <c r="O425" s="220"/>
      <c r="P425" s="220"/>
      <c r="Q425" s="220"/>
      <c r="R425" s="220"/>
      <c r="S425" s="220"/>
      <c r="T425" s="221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222" t="s">
        <v>153</v>
      </c>
      <c r="AU425" s="222" t="s">
        <v>79</v>
      </c>
      <c r="AV425" s="12" t="s">
        <v>81</v>
      </c>
      <c r="AW425" s="12" t="s">
        <v>33</v>
      </c>
      <c r="AX425" s="12" t="s">
        <v>71</v>
      </c>
      <c r="AY425" s="222" t="s">
        <v>145</v>
      </c>
    </row>
    <row r="426" s="12" customFormat="1">
      <c r="A426" s="12"/>
      <c r="B426" s="211"/>
      <c r="C426" s="212"/>
      <c r="D426" s="213" t="s">
        <v>153</v>
      </c>
      <c r="E426" s="214" t="s">
        <v>19</v>
      </c>
      <c r="F426" s="215" t="s">
        <v>531</v>
      </c>
      <c r="G426" s="212"/>
      <c r="H426" s="216">
        <v>32.200000000000003</v>
      </c>
      <c r="I426" s="217"/>
      <c r="J426" s="212"/>
      <c r="K426" s="212"/>
      <c r="L426" s="218"/>
      <c r="M426" s="219"/>
      <c r="N426" s="220"/>
      <c r="O426" s="220"/>
      <c r="P426" s="220"/>
      <c r="Q426" s="220"/>
      <c r="R426" s="220"/>
      <c r="S426" s="220"/>
      <c r="T426" s="221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22" t="s">
        <v>153</v>
      </c>
      <c r="AU426" s="222" t="s">
        <v>79</v>
      </c>
      <c r="AV426" s="12" t="s">
        <v>81</v>
      </c>
      <c r="AW426" s="12" t="s">
        <v>33</v>
      </c>
      <c r="AX426" s="12" t="s">
        <v>71</v>
      </c>
      <c r="AY426" s="222" t="s">
        <v>145</v>
      </c>
    </row>
    <row r="427" s="13" customFormat="1">
      <c r="A427" s="13"/>
      <c r="B427" s="223"/>
      <c r="C427" s="224"/>
      <c r="D427" s="213" t="s">
        <v>153</v>
      </c>
      <c r="E427" s="225" t="s">
        <v>19</v>
      </c>
      <c r="F427" s="226" t="s">
        <v>155</v>
      </c>
      <c r="G427" s="224"/>
      <c r="H427" s="227">
        <v>39.400000000000006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3" t="s">
        <v>153</v>
      </c>
      <c r="AU427" s="233" t="s">
        <v>79</v>
      </c>
      <c r="AV427" s="13" t="s">
        <v>152</v>
      </c>
      <c r="AW427" s="13" t="s">
        <v>33</v>
      </c>
      <c r="AX427" s="13" t="s">
        <v>79</v>
      </c>
      <c r="AY427" s="233" t="s">
        <v>145</v>
      </c>
    </row>
    <row r="428" s="2" customFormat="1" ht="21.75" customHeight="1">
      <c r="A428" s="38"/>
      <c r="B428" s="39"/>
      <c r="C428" s="197" t="s">
        <v>276</v>
      </c>
      <c r="D428" s="197" t="s">
        <v>148</v>
      </c>
      <c r="E428" s="198" t="s">
        <v>532</v>
      </c>
      <c r="F428" s="199" t="s">
        <v>533</v>
      </c>
      <c r="G428" s="200" t="s">
        <v>188</v>
      </c>
      <c r="H428" s="201">
        <v>3.1499999999999999</v>
      </c>
      <c r="I428" s="202"/>
      <c r="J428" s="203">
        <f>ROUND(I428*H428,2)</f>
        <v>0</v>
      </c>
      <c r="K428" s="204"/>
      <c r="L428" s="44"/>
      <c r="M428" s="205" t="s">
        <v>19</v>
      </c>
      <c r="N428" s="206" t="s">
        <v>42</v>
      </c>
      <c r="O428" s="84"/>
      <c r="P428" s="207">
        <f>O428*H428</f>
        <v>0</v>
      </c>
      <c r="Q428" s="207">
        <v>0</v>
      </c>
      <c r="R428" s="207">
        <f>Q428*H428</f>
        <v>0</v>
      </c>
      <c r="S428" s="207">
        <v>0</v>
      </c>
      <c r="T428" s="20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09" t="s">
        <v>152</v>
      </c>
      <c r="AT428" s="209" t="s">
        <v>148</v>
      </c>
      <c r="AU428" s="209" t="s">
        <v>79</v>
      </c>
      <c r="AY428" s="17" t="s">
        <v>145</v>
      </c>
      <c r="BE428" s="210">
        <f>IF(N428="základní",J428,0)</f>
        <v>0</v>
      </c>
      <c r="BF428" s="210">
        <f>IF(N428="snížená",J428,0)</f>
        <v>0</v>
      </c>
      <c r="BG428" s="210">
        <f>IF(N428="zákl. přenesená",J428,0)</f>
        <v>0</v>
      </c>
      <c r="BH428" s="210">
        <f>IF(N428="sníž. přenesená",J428,0)</f>
        <v>0</v>
      </c>
      <c r="BI428" s="210">
        <f>IF(N428="nulová",J428,0)</f>
        <v>0</v>
      </c>
      <c r="BJ428" s="17" t="s">
        <v>79</v>
      </c>
      <c r="BK428" s="210">
        <f>ROUND(I428*H428,2)</f>
        <v>0</v>
      </c>
      <c r="BL428" s="17" t="s">
        <v>152</v>
      </c>
      <c r="BM428" s="209" t="s">
        <v>534</v>
      </c>
    </row>
    <row r="429" s="12" customFormat="1">
      <c r="A429" s="12"/>
      <c r="B429" s="211"/>
      <c r="C429" s="212"/>
      <c r="D429" s="213" t="s">
        <v>153</v>
      </c>
      <c r="E429" s="214" t="s">
        <v>19</v>
      </c>
      <c r="F429" s="215" t="s">
        <v>535</v>
      </c>
      <c r="G429" s="212"/>
      <c r="H429" s="216">
        <v>3.1499999999999999</v>
      </c>
      <c r="I429" s="217"/>
      <c r="J429" s="212"/>
      <c r="K429" s="212"/>
      <c r="L429" s="218"/>
      <c r="M429" s="219"/>
      <c r="N429" s="220"/>
      <c r="O429" s="220"/>
      <c r="P429" s="220"/>
      <c r="Q429" s="220"/>
      <c r="R429" s="220"/>
      <c r="S429" s="220"/>
      <c r="T429" s="221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T429" s="222" t="s">
        <v>153</v>
      </c>
      <c r="AU429" s="222" t="s">
        <v>79</v>
      </c>
      <c r="AV429" s="12" t="s">
        <v>81</v>
      </c>
      <c r="AW429" s="12" t="s">
        <v>33</v>
      </c>
      <c r="AX429" s="12" t="s">
        <v>71</v>
      </c>
      <c r="AY429" s="222" t="s">
        <v>145</v>
      </c>
    </row>
    <row r="430" s="13" customFormat="1">
      <c r="A430" s="13"/>
      <c r="B430" s="223"/>
      <c r="C430" s="224"/>
      <c r="D430" s="213" t="s">
        <v>153</v>
      </c>
      <c r="E430" s="225" t="s">
        <v>19</v>
      </c>
      <c r="F430" s="226" t="s">
        <v>155</v>
      </c>
      <c r="G430" s="224"/>
      <c r="H430" s="227">
        <v>3.1499999999999999</v>
      </c>
      <c r="I430" s="228"/>
      <c r="J430" s="224"/>
      <c r="K430" s="224"/>
      <c r="L430" s="229"/>
      <c r="M430" s="230"/>
      <c r="N430" s="231"/>
      <c r="O430" s="231"/>
      <c r="P430" s="231"/>
      <c r="Q430" s="231"/>
      <c r="R430" s="231"/>
      <c r="S430" s="231"/>
      <c r="T430" s="23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3" t="s">
        <v>153</v>
      </c>
      <c r="AU430" s="233" t="s">
        <v>79</v>
      </c>
      <c r="AV430" s="13" t="s">
        <v>152</v>
      </c>
      <c r="AW430" s="13" t="s">
        <v>33</v>
      </c>
      <c r="AX430" s="13" t="s">
        <v>79</v>
      </c>
      <c r="AY430" s="233" t="s">
        <v>145</v>
      </c>
    </row>
    <row r="431" s="2" customFormat="1" ht="21.75" customHeight="1">
      <c r="A431" s="38"/>
      <c r="B431" s="39"/>
      <c r="C431" s="197" t="s">
        <v>356</v>
      </c>
      <c r="D431" s="197" t="s">
        <v>148</v>
      </c>
      <c r="E431" s="198" t="s">
        <v>536</v>
      </c>
      <c r="F431" s="199" t="s">
        <v>537</v>
      </c>
      <c r="G431" s="200" t="s">
        <v>206</v>
      </c>
      <c r="H431" s="201">
        <v>1.2</v>
      </c>
      <c r="I431" s="202"/>
      <c r="J431" s="203">
        <f>ROUND(I431*H431,2)</f>
        <v>0</v>
      </c>
      <c r="K431" s="204"/>
      <c r="L431" s="44"/>
      <c r="M431" s="205" t="s">
        <v>19</v>
      </c>
      <c r="N431" s="206" t="s">
        <v>42</v>
      </c>
      <c r="O431" s="84"/>
      <c r="P431" s="207">
        <f>O431*H431</f>
        <v>0</v>
      </c>
      <c r="Q431" s="207">
        <v>0</v>
      </c>
      <c r="R431" s="207">
        <f>Q431*H431</f>
        <v>0</v>
      </c>
      <c r="S431" s="207">
        <v>0</v>
      </c>
      <c r="T431" s="20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09" t="s">
        <v>152</v>
      </c>
      <c r="AT431" s="209" t="s">
        <v>148</v>
      </c>
      <c r="AU431" s="209" t="s">
        <v>79</v>
      </c>
      <c r="AY431" s="17" t="s">
        <v>145</v>
      </c>
      <c r="BE431" s="210">
        <f>IF(N431="základní",J431,0)</f>
        <v>0</v>
      </c>
      <c r="BF431" s="210">
        <f>IF(N431="snížená",J431,0)</f>
        <v>0</v>
      </c>
      <c r="BG431" s="210">
        <f>IF(N431="zákl. přenesená",J431,0)</f>
        <v>0</v>
      </c>
      <c r="BH431" s="210">
        <f>IF(N431="sníž. přenesená",J431,0)</f>
        <v>0</v>
      </c>
      <c r="BI431" s="210">
        <f>IF(N431="nulová",J431,0)</f>
        <v>0</v>
      </c>
      <c r="BJ431" s="17" t="s">
        <v>79</v>
      </c>
      <c r="BK431" s="210">
        <f>ROUND(I431*H431,2)</f>
        <v>0</v>
      </c>
      <c r="BL431" s="17" t="s">
        <v>152</v>
      </c>
      <c r="BM431" s="209" t="s">
        <v>538</v>
      </c>
    </row>
    <row r="432" s="12" customFormat="1">
      <c r="A432" s="12"/>
      <c r="B432" s="211"/>
      <c r="C432" s="212"/>
      <c r="D432" s="213" t="s">
        <v>153</v>
      </c>
      <c r="E432" s="214" t="s">
        <v>19</v>
      </c>
      <c r="F432" s="215" t="s">
        <v>539</v>
      </c>
      <c r="G432" s="212"/>
      <c r="H432" s="216">
        <v>1.2</v>
      </c>
      <c r="I432" s="217"/>
      <c r="J432" s="212"/>
      <c r="K432" s="212"/>
      <c r="L432" s="218"/>
      <c r="M432" s="219"/>
      <c r="N432" s="220"/>
      <c r="O432" s="220"/>
      <c r="P432" s="220"/>
      <c r="Q432" s="220"/>
      <c r="R432" s="220"/>
      <c r="S432" s="220"/>
      <c r="T432" s="221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22" t="s">
        <v>153</v>
      </c>
      <c r="AU432" s="222" t="s">
        <v>79</v>
      </c>
      <c r="AV432" s="12" t="s">
        <v>81</v>
      </c>
      <c r="AW432" s="12" t="s">
        <v>33</v>
      </c>
      <c r="AX432" s="12" t="s">
        <v>71</v>
      </c>
      <c r="AY432" s="222" t="s">
        <v>145</v>
      </c>
    </row>
    <row r="433" s="13" customFormat="1">
      <c r="A433" s="13"/>
      <c r="B433" s="223"/>
      <c r="C433" s="224"/>
      <c r="D433" s="213" t="s">
        <v>153</v>
      </c>
      <c r="E433" s="225" t="s">
        <v>19</v>
      </c>
      <c r="F433" s="226" t="s">
        <v>155</v>
      </c>
      <c r="G433" s="224"/>
      <c r="H433" s="227">
        <v>1.2</v>
      </c>
      <c r="I433" s="228"/>
      <c r="J433" s="224"/>
      <c r="K433" s="224"/>
      <c r="L433" s="229"/>
      <c r="M433" s="230"/>
      <c r="N433" s="231"/>
      <c r="O433" s="231"/>
      <c r="P433" s="231"/>
      <c r="Q433" s="231"/>
      <c r="R433" s="231"/>
      <c r="S433" s="231"/>
      <c r="T433" s="23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3" t="s">
        <v>153</v>
      </c>
      <c r="AU433" s="233" t="s">
        <v>79</v>
      </c>
      <c r="AV433" s="13" t="s">
        <v>152</v>
      </c>
      <c r="AW433" s="13" t="s">
        <v>33</v>
      </c>
      <c r="AX433" s="13" t="s">
        <v>79</v>
      </c>
      <c r="AY433" s="233" t="s">
        <v>145</v>
      </c>
    </row>
    <row r="434" s="2" customFormat="1" ht="21.75" customHeight="1">
      <c r="A434" s="38"/>
      <c r="B434" s="39"/>
      <c r="C434" s="197" t="s">
        <v>391</v>
      </c>
      <c r="D434" s="197" t="s">
        <v>148</v>
      </c>
      <c r="E434" s="198" t="s">
        <v>540</v>
      </c>
      <c r="F434" s="199" t="s">
        <v>541</v>
      </c>
      <c r="G434" s="200" t="s">
        <v>206</v>
      </c>
      <c r="H434" s="201">
        <v>4.7999999999999998</v>
      </c>
      <c r="I434" s="202"/>
      <c r="J434" s="203">
        <f>ROUND(I434*H434,2)</f>
        <v>0</v>
      </c>
      <c r="K434" s="204"/>
      <c r="L434" s="44"/>
      <c r="M434" s="205" t="s">
        <v>19</v>
      </c>
      <c r="N434" s="206" t="s">
        <v>42</v>
      </c>
      <c r="O434" s="84"/>
      <c r="P434" s="207">
        <f>O434*H434</f>
        <v>0</v>
      </c>
      <c r="Q434" s="207">
        <v>0</v>
      </c>
      <c r="R434" s="207">
        <f>Q434*H434</f>
        <v>0</v>
      </c>
      <c r="S434" s="207">
        <v>0</v>
      </c>
      <c r="T434" s="20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09" t="s">
        <v>152</v>
      </c>
      <c r="AT434" s="209" t="s">
        <v>148</v>
      </c>
      <c r="AU434" s="209" t="s">
        <v>79</v>
      </c>
      <c r="AY434" s="17" t="s">
        <v>145</v>
      </c>
      <c r="BE434" s="210">
        <f>IF(N434="základní",J434,0)</f>
        <v>0</v>
      </c>
      <c r="BF434" s="210">
        <f>IF(N434="snížená",J434,0)</f>
        <v>0</v>
      </c>
      <c r="BG434" s="210">
        <f>IF(N434="zákl. přenesená",J434,0)</f>
        <v>0</v>
      </c>
      <c r="BH434" s="210">
        <f>IF(N434="sníž. přenesená",J434,0)</f>
        <v>0</v>
      </c>
      <c r="BI434" s="210">
        <f>IF(N434="nulová",J434,0)</f>
        <v>0</v>
      </c>
      <c r="BJ434" s="17" t="s">
        <v>79</v>
      </c>
      <c r="BK434" s="210">
        <f>ROUND(I434*H434,2)</f>
        <v>0</v>
      </c>
      <c r="BL434" s="17" t="s">
        <v>152</v>
      </c>
      <c r="BM434" s="209" t="s">
        <v>542</v>
      </c>
    </row>
    <row r="435" s="12" customFormat="1">
      <c r="A435" s="12"/>
      <c r="B435" s="211"/>
      <c r="C435" s="212"/>
      <c r="D435" s="213" t="s">
        <v>153</v>
      </c>
      <c r="E435" s="214" t="s">
        <v>19</v>
      </c>
      <c r="F435" s="215" t="s">
        <v>543</v>
      </c>
      <c r="G435" s="212"/>
      <c r="H435" s="216">
        <v>0.59999999999999998</v>
      </c>
      <c r="I435" s="217"/>
      <c r="J435" s="212"/>
      <c r="K435" s="212"/>
      <c r="L435" s="218"/>
      <c r="M435" s="219"/>
      <c r="N435" s="220"/>
      <c r="O435" s="220"/>
      <c r="P435" s="220"/>
      <c r="Q435" s="220"/>
      <c r="R435" s="220"/>
      <c r="S435" s="220"/>
      <c r="T435" s="221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222" t="s">
        <v>153</v>
      </c>
      <c r="AU435" s="222" t="s">
        <v>79</v>
      </c>
      <c r="AV435" s="12" t="s">
        <v>81</v>
      </c>
      <c r="AW435" s="12" t="s">
        <v>33</v>
      </c>
      <c r="AX435" s="12" t="s">
        <v>71</v>
      </c>
      <c r="AY435" s="222" t="s">
        <v>145</v>
      </c>
    </row>
    <row r="436" s="12" customFormat="1">
      <c r="A436" s="12"/>
      <c r="B436" s="211"/>
      <c r="C436" s="212"/>
      <c r="D436" s="213" t="s">
        <v>153</v>
      </c>
      <c r="E436" s="214" t="s">
        <v>19</v>
      </c>
      <c r="F436" s="215" t="s">
        <v>544</v>
      </c>
      <c r="G436" s="212"/>
      <c r="H436" s="216">
        <v>4.2000000000000002</v>
      </c>
      <c r="I436" s="217"/>
      <c r="J436" s="212"/>
      <c r="K436" s="212"/>
      <c r="L436" s="218"/>
      <c r="M436" s="219"/>
      <c r="N436" s="220"/>
      <c r="O436" s="220"/>
      <c r="P436" s="220"/>
      <c r="Q436" s="220"/>
      <c r="R436" s="220"/>
      <c r="S436" s="220"/>
      <c r="T436" s="221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222" t="s">
        <v>153</v>
      </c>
      <c r="AU436" s="222" t="s">
        <v>79</v>
      </c>
      <c r="AV436" s="12" t="s">
        <v>81</v>
      </c>
      <c r="AW436" s="12" t="s">
        <v>33</v>
      </c>
      <c r="AX436" s="12" t="s">
        <v>71</v>
      </c>
      <c r="AY436" s="222" t="s">
        <v>145</v>
      </c>
    </row>
    <row r="437" s="13" customFormat="1">
      <c r="A437" s="13"/>
      <c r="B437" s="223"/>
      <c r="C437" s="224"/>
      <c r="D437" s="213" t="s">
        <v>153</v>
      </c>
      <c r="E437" s="225" t="s">
        <v>19</v>
      </c>
      <c r="F437" s="226" t="s">
        <v>155</v>
      </c>
      <c r="G437" s="224"/>
      <c r="H437" s="227">
        <v>4.7999999999999998</v>
      </c>
      <c r="I437" s="228"/>
      <c r="J437" s="224"/>
      <c r="K437" s="224"/>
      <c r="L437" s="229"/>
      <c r="M437" s="230"/>
      <c r="N437" s="231"/>
      <c r="O437" s="231"/>
      <c r="P437" s="231"/>
      <c r="Q437" s="231"/>
      <c r="R437" s="231"/>
      <c r="S437" s="231"/>
      <c r="T437" s="23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3" t="s">
        <v>153</v>
      </c>
      <c r="AU437" s="233" t="s">
        <v>79</v>
      </c>
      <c r="AV437" s="13" t="s">
        <v>152</v>
      </c>
      <c r="AW437" s="13" t="s">
        <v>33</v>
      </c>
      <c r="AX437" s="13" t="s">
        <v>79</v>
      </c>
      <c r="AY437" s="233" t="s">
        <v>145</v>
      </c>
    </row>
    <row r="438" s="2" customFormat="1" ht="21.75" customHeight="1">
      <c r="A438" s="38"/>
      <c r="B438" s="39"/>
      <c r="C438" s="197" t="s">
        <v>360</v>
      </c>
      <c r="D438" s="197" t="s">
        <v>148</v>
      </c>
      <c r="E438" s="198" t="s">
        <v>545</v>
      </c>
      <c r="F438" s="199" t="s">
        <v>546</v>
      </c>
      <c r="G438" s="200" t="s">
        <v>206</v>
      </c>
      <c r="H438" s="201">
        <v>0.59999999999999998</v>
      </c>
      <c r="I438" s="202"/>
      <c r="J438" s="203">
        <f>ROUND(I438*H438,2)</f>
        <v>0</v>
      </c>
      <c r="K438" s="204"/>
      <c r="L438" s="44"/>
      <c r="M438" s="205" t="s">
        <v>19</v>
      </c>
      <c r="N438" s="206" t="s">
        <v>42</v>
      </c>
      <c r="O438" s="84"/>
      <c r="P438" s="207">
        <f>O438*H438</f>
        <v>0</v>
      </c>
      <c r="Q438" s="207">
        <v>0</v>
      </c>
      <c r="R438" s="207">
        <f>Q438*H438</f>
        <v>0</v>
      </c>
      <c r="S438" s="207">
        <v>0</v>
      </c>
      <c r="T438" s="20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09" t="s">
        <v>152</v>
      </c>
      <c r="AT438" s="209" t="s">
        <v>148</v>
      </c>
      <c r="AU438" s="209" t="s">
        <v>79</v>
      </c>
      <c r="AY438" s="17" t="s">
        <v>145</v>
      </c>
      <c r="BE438" s="210">
        <f>IF(N438="základní",J438,0)</f>
        <v>0</v>
      </c>
      <c r="BF438" s="210">
        <f>IF(N438="snížená",J438,0)</f>
        <v>0</v>
      </c>
      <c r="BG438" s="210">
        <f>IF(N438="zákl. přenesená",J438,0)</f>
        <v>0</v>
      </c>
      <c r="BH438" s="210">
        <f>IF(N438="sníž. přenesená",J438,0)</f>
        <v>0</v>
      </c>
      <c r="BI438" s="210">
        <f>IF(N438="nulová",J438,0)</f>
        <v>0</v>
      </c>
      <c r="BJ438" s="17" t="s">
        <v>79</v>
      </c>
      <c r="BK438" s="210">
        <f>ROUND(I438*H438,2)</f>
        <v>0</v>
      </c>
      <c r="BL438" s="17" t="s">
        <v>152</v>
      </c>
      <c r="BM438" s="209" t="s">
        <v>547</v>
      </c>
    </row>
    <row r="439" s="12" customFormat="1">
      <c r="A439" s="12"/>
      <c r="B439" s="211"/>
      <c r="C439" s="212"/>
      <c r="D439" s="213" t="s">
        <v>153</v>
      </c>
      <c r="E439" s="214" t="s">
        <v>19</v>
      </c>
      <c r="F439" s="215" t="s">
        <v>548</v>
      </c>
      <c r="G439" s="212"/>
      <c r="H439" s="216">
        <v>0.59999999999999998</v>
      </c>
      <c r="I439" s="217"/>
      <c r="J439" s="212"/>
      <c r="K439" s="212"/>
      <c r="L439" s="218"/>
      <c r="M439" s="219"/>
      <c r="N439" s="220"/>
      <c r="O439" s="220"/>
      <c r="P439" s="220"/>
      <c r="Q439" s="220"/>
      <c r="R439" s="220"/>
      <c r="S439" s="220"/>
      <c r="T439" s="221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T439" s="222" t="s">
        <v>153</v>
      </c>
      <c r="AU439" s="222" t="s">
        <v>79</v>
      </c>
      <c r="AV439" s="12" t="s">
        <v>81</v>
      </c>
      <c r="AW439" s="12" t="s">
        <v>33</v>
      </c>
      <c r="AX439" s="12" t="s">
        <v>71</v>
      </c>
      <c r="AY439" s="222" t="s">
        <v>145</v>
      </c>
    </row>
    <row r="440" s="13" customFormat="1">
      <c r="A440" s="13"/>
      <c r="B440" s="223"/>
      <c r="C440" s="224"/>
      <c r="D440" s="213" t="s">
        <v>153</v>
      </c>
      <c r="E440" s="225" t="s">
        <v>19</v>
      </c>
      <c r="F440" s="226" t="s">
        <v>155</v>
      </c>
      <c r="G440" s="224"/>
      <c r="H440" s="227">
        <v>0.59999999999999998</v>
      </c>
      <c r="I440" s="228"/>
      <c r="J440" s="224"/>
      <c r="K440" s="224"/>
      <c r="L440" s="229"/>
      <c r="M440" s="230"/>
      <c r="N440" s="231"/>
      <c r="O440" s="231"/>
      <c r="P440" s="231"/>
      <c r="Q440" s="231"/>
      <c r="R440" s="231"/>
      <c r="S440" s="231"/>
      <c r="T440" s="23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3" t="s">
        <v>153</v>
      </c>
      <c r="AU440" s="233" t="s">
        <v>79</v>
      </c>
      <c r="AV440" s="13" t="s">
        <v>152</v>
      </c>
      <c r="AW440" s="13" t="s">
        <v>33</v>
      </c>
      <c r="AX440" s="13" t="s">
        <v>79</v>
      </c>
      <c r="AY440" s="233" t="s">
        <v>145</v>
      </c>
    </row>
    <row r="441" s="2" customFormat="1" ht="21.75" customHeight="1">
      <c r="A441" s="38"/>
      <c r="B441" s="39"/>
      <c r="C441" s="197" t="s">
        <v>549</v>
      </c>
      <c r="D441" s="197" t="s">
        <v>148</v>
      </c>
      <c r="E441" s="198" t="s">
        <v>550</v>
      </c>
      <c r="F441" s="199" t="s">
        <v>551</v>
      </c>
      <c r="G441" s="200" t="s">
        <v>188</v>
      </c>
      <c r="H441" s="201">
        <v>8.6460000000000008</v>
      </c>
      <c r="I441" s="202"/>
      <c r="J441" s="203">
        <f>ROUND(I441*H441,2)</f>
        <v>0</v>
      </c>
      <c r="K441" s="204"/>
      <c r="L441" s="44"/>
      <c r="M441" s="205" t="s">
        <v>19</v>
      </c>
      <c r="N441" s="206" t="s">
        <v>42</v>
      </c>
      <c r="O441" s="84"/>
      <c r="P441" s="207">
        <f>O441*H441</f>
        <v>0</v>
      </c>
      <c r="Q441" s="207">
        <v>0</v>
      </c>
      <c r="R441" s="207">
        <f>Q441*H441</f>
        <v>0</v>
      </c>
      <c r="S441" s="207">
        <v>0</v>
      </c>
      <c r="T441" s="208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09" t="s">
        <v>152</v>
      </c>
      <c r="AT441" s="209" t="s">
        <v>148</v>
      </c>
      <c r="AU441" s="209" t="s">
        <v>79</v>
      </c>
      <c r="AY441" s="17" t="s">
        <v>145</v>
      </c>
      <c r="BE441" s="210">
        <f>IF(N441="základní",J441,0)</f>
        <v>0</v>
      </c>
      <c r="BF441" s="210">
        <f>IF(N441="snížená",J441,0)</f>
        <v>0</v>
      </c>
      <c r="BG441" s="210">
        <f>IF(N441="zákl. přenesená",J441,0)</f>
        <v>0</v>
      </c>
      <c r="BH441" s="210">
        <f>IF(N441="sníž. přenesená",J441,0)</f>
        <v>0</v>
      </c>
      <c r="BI441" s="210">
        <f>IF(N441="nulová",J441,0)</f>
        <v>0</v>
      </c>
      <c r="BJ441" s="17" t="s">
        <v>79</v>
      </c>
      <c r="BK441" s="210">
        <f>ROUND(I441*H441,2)</f>
        <v>0</v>
      </c>
      <c r="BL441" s="17" t="s">
        <v>152</v>
      </c>
      <c r="BM441" s="209" t="s">
        <v>552</v>
      </c>
    </row>
    <row r="442" s="12" customFormat="1">
      <c r="A442" s="12"/>
      <c r="B442" s="211"/>
      <c r="C442" s="212"/>
      <c r="D442" s="213" t="s">
        <v>153</v>
      </c>
      <c r="E442" s="214" t="s">
        <v>19</v>
      </c>
      <c r="F442" s="215" t="s">
        <v>553</v>
      </c>
      <c r="G442" s="212"/>
      <c r="H442" s="216">
        <v>2.0899999999999999</v>
      </c>
      <c r="I442" s="217"/>
      <c r="J442" s="212"/>
      <c r="K442" s="212"/>
      <c r="L442" s="218"/>
      <c r="M442" s="219"/>
      <c r="N442" s="220"/>
      <c r="O442" s="220"/>
      <c r="P442" s="220"/>
      <c r="Q442" s="220"/>
      <c r="R442" s="220"/>
      <c r="S442" s="220"/>
      <c r="T442" s="221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22" t="s">
        <v>153</v>
      </c>
      <c r="AU442" s="222" t="s">
        <v>79</v>
      </c>
      <c r="AV442" s="12" t="s">
        <v>81</v>
      </c>
      <c r="AW442" s="12" t="s">
        <v>33</v>
      </c>
      <c r="AX442" s="12" t="s">
        <v>71</v>
      </c>
      <c r="AY442" s="222" t="s">
        <v>145</v>
      </c>
    </row>
    <row r="443" s="12" customFormat="1">
      <c r="A443" s="12"/>
      <c r="B443" s="211"/>
      <c r="C443" s="212"/>
      <c r="D443" s="213" t="s">
        <v>153</v>
      </c>
      <c r="E443" s="214" t="s">
        <v>19</v>
      </c>
      <c r="F443" s="215" t="s">
        <v>554</v>
      </c>
      <c r="G443" s="212"/>
      <c r="H443" s="216">
        <v>3.7400000000000002</v>
      </c>
      <c r="I443" s="217"/>
      <c r="J443" s="212"/>
      <c r="K443" s="212"/>
      <c r="L443" s="218"/>
      <c r="M443" s="219"/>
      <c r="N443" s="220"/>
      <c r="O443" s="220"/>
      <c r="P443" s="220"/>
      <c r="Q443" s="220"/>
      <c r="R443" s="220"/>
      <c r="S443" s="220"/>
      <c r="T443" s="221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T443" s="222" t="s">
        <v>153</v>
      </c>
      <c r="AU443" s="222" t="s">
        <v>79</v>
      </c>
      <c r="AV443" s="12" t="s">
        <v>81</v>
      </c>
      <c r="AW443" s="12" t="s">
        <v>33</v>
      </c>
      <c r="AX443" s="12" t="s">
        <v>71</v>
      </c>
      <c r="AY443" s="222" t="s">
        <v>145</v>
      </c>
    </row>
    <row r="444" s="12" customFormat="1">
      <c r="A444" s="12"/>
      <c r="B444" s="211"/>
      <c r="C444" s="212"/>
      <c r="D444" s="213" t="s">
        <v>153</v>
      </c>
      <c r="E444" s="214" t="s">
        <v>19</v>
      </c>
      <c r="F444" s="215" t="s">
        <v>555</v>
      </c>
      <c r="G444" s="212"/>
      <c r="H444" s="216">
        <v>2.8159999999999998</v>
      </c>
      <c r="I444" s="217"/>
      <c r="J444" s="212"/>
      <c r="K444" s="212"/>
      <c r="L444" s="218"/>
      <c r="M444" s="219"/>
      <c r="N444" s="220"/>
      <c r="O444" s="220"/>
      <c r="P444" s="220"/>
      <c r="Q444" s="220"/>
      <c r="R444" s="220"/>
      <c r="S444" s="220"/>
      <c r="T444" s="221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22" t="s">
        <v>153</v>
      </c>
      <c r="AU444" s="222" t="s">
        <v>79</v>
      </c>
      <c r="AV444" s="12" t="s">
        <v>81</v>
      </c>
      <c r="AW444" s="12" t="s">
        <v>33</v>
      </c>
      <c r="AX444" s="12" t="s">
        <v>71</v>
      </c>
      <c r="AY444" s="222" t="s">
        <v>145</v>
      </c>
    </row>
    <row r="445" s="13" customFormat="1">
      <c r="A445" s="13"/>
      <c r="B445" s="223"/>
      <c r="C445" s="224"/>
      <c r="D445" s="213" t="s">
        <v>153</v>
      </c>
      <c r="E445" s="225" t="s">
        <v>19</v>
      </c>
      <c r="F445" s="226" t="s">
        <v>155</v>
      </c>
      <c r="G445" s="224"/>
      <c r="H445" s="227">
        <v>8.6460000000000008</v>
      </c>
      <c r="I445" s="228"/>
      <c r="J445" s="224"/>
      <c r="K445" s="224"/>
      <c r="L445" s="229"/>
      <c r="M445" s="230"/>
      <c r="N445" s="231"/>
      <c r="O445" s="231"/>
      <c r="P445" s="231"/>
      <c r="Q445" s="231"/>
      <c r="R445" s="231"/>
      <c r="S445" s="231"/>
      <c r="T445" s="23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3" t="s">
        <v>153</v>
      </c>
      <c r="AU445" s="233" t="s">
        <v>79</v>
      </c>
      <c r="AV445" s="13" t="s">
        <v>152</v>
      </c>
      <c r="AW445" s="13" t="s">
        <v>33</v>
      </c>
      <c r="AX445" s="13" t="s">
        <v>79</v>
      </c>
      <c r="AY445" s="233" t="s">
        <v>145</v>
      </c>
    </row>
    <row r="446" s="2" customFormat="1" ht="21.75" customHeight="1">
      <c r="A446" s="38"/>
      <c r="B446" s="39"/>
      <c r="C446" s="197" t="s">
        <v>367</v>
      </c>
      <c r="D446" s="197" t="s">
        <v>148</v>
      </c>
      <c r="E446" s="198" t="s">
        <v>556</v>
      </c>
      <c r="F446" s="199" t="s">
        <v>557</v>
      </c>
      <c r="G446" s="200" t="s">
        <v>160</v>
      </c>
      <c r="H446" s="201">
        <v>5</v>
      </c>
      <c r="I446" s="202"/>
      <c r="J446" s="203">
        <f>ROUND(I446*H446,2)</f>
        <v>0</v>
      </c>
      <c r="K446" s="204"/>
      <c r="L446" s="44"/>
      <c r="M446" s="205" t="s">
        <v>19</v>
      </c>
      <c r="N446" s="206" t="s">
        <v>42</v>
      </c>
      <c r="O446" s="84"/>
      <c r="P446" s="207">
        <f>O446*H446</f>
        <v>0</v>
      </c>
      <c r="Q446" s="207">
        <v>0</v>
      </c>
      <c r="R446" s="207">
        <f>Q446*H446</f>
        <v>0</v>
      </c>
      <c r="S446" s="207">
        <v>0</v>
      </c>
      <c r="T446" s="20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09" t="s">
        <v>152</v>
      </c>
      <c r="AT446" s="209" t="s">
        <v>148</v>
      </c>
      <c r="AU446" s="209" t="s">
        <v>79</v>
      </c>
      <c r="AY446" s="17" t="s">
        <v>145</v>
      </c>
      <c r="BE446" s="210">
        <f>IF(N446="základní",J446,0)</f>
        <v>0</v>
      </c>
      <c r="BF446" s="210">
        <f>IF(N446="snížená",J446,0)</f>
        <v>0</v>
      </c>
      <c r="BG446" s="210">
        <f>IF(N446="zákl. přenesená",J446,0)</f>
        <v>0</v>
      </c>
      <c r="BH446" s="210">
        <f>IF(N446="sníž. přenesená",J446,0)</f>
        <v>0</v>
      </c>
      <c r="BI446" s="210">
        <f>IF(N446="nulová",J446,0)</f>
        <v>0</v>
      </c>
      <c r="BJ446" s="17" t="s">
        <v>79</v>
      </c>
      <c r="BK446" s="210">
        <f>ROUND(I446*H446,2)</f>
        <v>0</v>
      </c>
      <c r="BL446" s="17" t="s">
        <v>152</v>
      </c>
      <c r="BM446" s="209" t="s">
        <v>558</v>
      </c>
    </row>
    <row r="447" s="2" customFormat="1" ht="21.75" customHeight="1">
      <c r="A447" s="38"/>
      <c r="B447" s="39"/>
      <c r="C447" s="197" t="s">
        <v>559</v>
      </c>
      <c r="D447" s="197" t="s">
        <v>148</v>
      </c>
      <c r="E447" s="198" t="s">
        <v>560</v>
      </c>
      <c r="F447" s="199" t="s">
        <v>561</v>
      </c>
      <c r="G447" s="200" t="s">
        <v>188</v>
      </c>
      <c r="H447" s="201">
        <v>135.17500000000001</v>
      </c>
      <c r="I447" s="202"/>
      <c r="J447" s="203">
        <f>ROUND(I447*H447,2)</f>
        <v>0</v>
      </c>
      <c r="K447" s="204"/>
      <c r="L447" s="44"/>
      <c r="M447" s="205" t="s">
        <v>19</v>
      </c>
      <c r="N447" s="206" t="s">
        <v>42</v>
      </c>
      <c r="O447" s="84"/>
      <c r="P447" s="207">
        <f>O447*H447</f>
        <v>0</v>
      </c>
      <c r="Q447" s="207">
        <v>0</v>
      </c>
      <c r="R447" s="207">
        <f>Q447*H447</f>
        <v>0</v>
      </c>
      <c r="S447" s="207">
        <v>0</v>
      </c>
      <c r="T447" s="20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09" t="s">
        <v>152</v>
      </c>
      <c r="AT447" s="209" t="s">
        <v>148</v>
      </c>
      <c r="AU447" s="209" t="s">
        <v>79</v>
      </c>
      <c r="AY447" s="17" t="s">
        <v>145</v>
      </c>
      <c r="BE447" s="210">
        <f>IF(N447="základní",J447,0)</f>
        <v>0</v>
      </c>
      <c r="BF447" s="210">
        <f>IF(N447="snížená",J447,0)</f>
        <v>0</v>
      </c>
      <c r="BG447" s="210">
        <f>IF(N447="zákl. přenesená",J447,0)</f>
        <v>0</v>
      </c>
      <c r="BH447" s="210">
        <f>IF(N447="sníž. přenesená",J447,0)</f>
        <v>0</v>
      </c>
      <c r="BI447" s="210">
        <f>IF(N447="nulová",J447,0)</f>
        <v>0</v>
      </c>
      <c r="BJ447" s="17" t="s">
        <v>79</v>
      </c>
      <c r="BK447" s="210">
        <f>ROUND(I447*H447,2)</f>
        <v>0</v>
      </c>
      <c r="BL447" s="17" t="s">
        <v>152</v>
      </c>
      <c r="BM447" s="209" t="s">
        <v>562</v>
      </c>
    </row>
    <row r="448" s="12" customFormat="1">
      <c r="A448" s="12"/>
      <c r="B448" s="211"/>
      <c r="C448" s="212"/>
      <c r="D448" s="213" t="s">
        <v>153</v>
      </c>
      <c r="E448" s="214" t="s">
        <v>19</v>
      </c>
      <c r="F448" s="215" t="s">
        <v>314</v>
      </c>
      <c r="G448" s="212"/>
      <c r="H448" s="216">
        <v>3.625</v>
      </c>
      <c r="I448" s="217"/>
      <c r="J448" s="212"/>
      <c r="K448" s="212"/>
      <c r="L448" s="218"/>
      <c r="M448" s="219"/>
      <c r="N448" s="220"/>
      <c r="O448" s="220"/>
      <c r="P448" s="220"/>
      <c r="Q448" s="220"/>
      <c r="R448" s="220"/>
      <c r="S448" s="220"/>
      <c r="T448" s="221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222" t="s">
        <v>153</v>
      </c>
      <c r="AU448" s="222" t="s">
        <v>79</v>
      </c>
      <c r="AV448" s="12" t="s">
        <v>81</v>
      </c>
      <c r="AW448" s="12" t="s">
        <v>33</v>
      </c>
      <c r="AX448" s="12" t="s">
        <v>71</v>
      </c>
      <c r="AY448" s="222" t="s">
        <v>145</v>
      </c>
    </row>
    <row r="449" s="12" customFormat="1">
      <c r="A449" s="12"/>
      <c r="B449" s="211"/>
      <c r="C449" s="212"/>
      <c r="D449" s="213" t="s">
        <v>153</v>
      </c>
      <c r="E449" s="214" t="s">
        <v>19</v>
      </c>
      <c r="F449" s="215" t="s">
        <v>315</v>
      </c>
      <c r="G449" s="212"/>
      <c r="H449" s="216">
        <v>6.0999999999999996</v>
      </c>
      <c r="I449" s="217"/>
      <c r="J449" s="212"/>
      <c r="K449" s="212"/>
      <c r="L449" s="218"/>
      <c r="M449" s="219"/>
      <c r="N449" s="220"/>
      <c r="O449" s="220"/>
      <c r="P449" s="220"/>
      <c r="Q449" s="220"/>
      <c r="R449" s="220"/>
      <c r="S449" s="220"/>
      <c r="T449" s="221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222" t="s">
        <v>153</v>
      </c>
      <c r="AU449" s="222" t="s">
        <v>79</v>
      </c>
      <c r="AV449" s="12" t="s">
        <v>81</v>
      </c>
      <c r="AW449" s="12" t="s">
        <v>33</v>
      </c>
      <c r="AX449" s="12" t="s">
        <v>71</v>
      </c>
      <c r="AY449" s="222" t="s">
        <v>145</v>
      </c>
    </row>
    <row r="450" s="12" customFormat="1">
      <c r="A450" s="12"/>
      <c r="B450" s="211"/>
      <c r="C450" s="212"/>
      <c r="D450" s="213" t="s">
        <v>153</v>
      </c>
      <c r="E450" s="214" t="s">
        <v>19</v>
      </c>
      <c r="F450" s="215" t="s">
        <v>316</v>
      </c>
      <c r="G450" s="212"/>
      <c r="H450" s="216">
        <v>2.3700000000000001</v>
      </c>
      <c r="I450" s="217"/>
      <c r="J450" s="212"/>
      <c r="K450" s="212"/>
      <c r="L450" s="218"/>
      <c r="M450" s="219"/>
      <c r="N450" s="220"/>
      <c r="O450" s="220"/>
      <c r="P450" s="220"/>
      <c r="Q450" s="220"/>
      <c r="R450" s="220"/>
      <c r="S450" s="220"/>
      <c r="T450" s="221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22" t="s">
        <v>153</v>
      </c>
      <c r="AU450" s="222" t="s">
        <v>79</v>
      </c>
      <c r="AV450" s="12" t="s">
        <v>81</v>
      </c>
      <c r="AW450" s="12" t="s">
        <v>33</v>
      </c>
      <c r="AX450" s="12" t="s">
        <v>71</v>
      </c>
      <c r="AY450" s="222" t="s">
        <v>145</v>
      </c>
    </row>
    <row r="451" s="12" customFormat="1">
      <c r="A451" s="12"/>
      <c r="B451" s="211"/>
      <c r="C451" s="212"/>
      <c r="D451" s="213" t="s">
        <v>153</v>
      </c>
      <c r="E451" s="214" t="s">
        <v>19</v>
      </c>
      <c r="F451" s="215" t="s">
        <v>317</v>
      </c>
      <c r="G451" s="212"/>
      <c r="H451" s="216">
        <v>47.200000000000003</v>
      </c>
      <c r="I451" s="217"/>
      <c r="J451" s="212"/>
      <c r="K451" s="212"/>
      <c r="L451" s="218"/>
      <c r="M451" s="219"/>
      <c r="N451" s="220"/>
      <c r="O451" s="220"/>
      <c r="P451" s="220"/>
      <c r="Q451" s="220"/>
      <c r="R451" s="220"/>
      <c r="S451" s="220"/>
      <c r="T451" s="221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T451" s="222" t="s">
        <v>153</v>
      </c>
      <c r="AU451" s="222" t="s">
        <v>79</v>
      </c>
      <c r="AV451" s="12" t="s">
        <v>81</v>
      </c>
      <c r="AW451" s="12" t="s">
        <v>33</v>
      </c>
      <c r="AX451" s="12" t="s">
        <v>71</v>
      </c>
      <c r="AY451" s="222" t="s">
        <v>145</v>
      </c>
    </row>
    <row r="452" s="12" customFormat="1">
      <c r="A452" s="12"/>
      <c r="B452" s="211"/>
      <c r="C452" s="212"/>
      <c r="D452" s="213" t="s">
        <v>153</v>
      </c>
      <c r="E452" s="214" t="s">
        <v>19</v>
      </c>
      <c r="F452" s="215" t="s">
        <v>318</v>
      </c>
      <c r="G452" s="212"/>
      <c r="H452" s="216">
        <v>38.200000000000003</v>
      </c>
      <c r="I452" s="217"/>
      <c r="J452" s="212"/>
      <c r="K452" s="212"/>
      <c r="L452" s="218"/>
      <c r="M452" s="219"/>
      <c r="N452" s="220"/>
      <c r="O452" s="220"/>
      <c r="P452" s="220"/>
      <c r="Q452" s="220"/>
      <c r="R452" s="220"/>
      <c r="S452" s="220"/>
      <c r="T452" s="221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22" t="s">
        <v>153</v>
      </c>
      <c r="AU452" s="222" t="s">
        <v>79</v>
      </c>
      <c r="AV452" s="12" t="s">
        <v>81</v>
      </c>
      <c r="AW452" s="12" t="s">
        <v>33</v>
      </c>
      <c r="AX452" s="12" t="s">
        <v>71</v>
      </c>
      <c r="AY452" s="222" t="s">
        <v>145</v>
      </c>
    </row>
    <row r="453" s="12" customFormat="1">
      <c r="A453" s="12"/>
      <c r="B453" s="211"/>
      <c r="C453" s="212"/>
      <c r="D453" s="213" t="s">
        <v>153</v>
      </c>
      <c r="E453" s="214" t="s">
        <v>19</v>
      </c>
      <c r="F453" s="215" t="s">
        <v>319</v>
      </c>
      <c r="G453" s="212"/>
      <c r="H453" s="216">
        <v>37.68</v>
      </c>
      <c r="I453" s="217"/>
      <c r="J453" s="212"/>
      <c r="K453" s="212"/>
      <c r="L453" s="218"/>
      <c r="M453" s="219"/>
      <c r="N453" s="220"/>
      <c r="O453" s="220"/>
      <c r="P453" s="220"/>
      <c r="Q453" s="220"/>
      <c r="R453" s="220"/>
      <c r="S453" s="220"/>
      <c r="T453" s="221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T453" s="222" t="s">
        <v>153</v>
      </c>
      <c r="AU453" s="222" t="s">
        <v>79</v>
      </c>
      <c r="AV453" s="12" t="s">
        <v>81</v>
      </c>
      <c r="AW453" s="12" t="s">
        <v>33</v>
      </c>
      <c r="AX453" s="12" t="s">
        <v>71</v>
      </c>
      <c r="AY453" s="222" t="s">
        <v>145</v>
      </c>
    </row>
    <row r="454" s="13" customFormat="1">
      <c r="A454" s="13"/>
      <c r="B454" s="223"/>
      <c r="C454" s="224"/>
      <c r="D454" s="213" t="s">
        <v>153</v>
      </c>
      <c r="E454" s="225" t="s">
        <v>19</v>
      </c>
      <c r="F454" s="226" t="s">
        <v>155</v>
      </c>
      <c r="G454" s="224"/>
      <c r="H454" s="227">
        <v>135.17500000000001</v>
      </c>
      <c r="I454" s="228"/>
      <c r="J454" s="224"/>
      <c r="K454" s="224"/>
      <c r="L454" s="229"/>
      <c r="M454" s="230"/>
      <c r="N454" s="231"/>
      <c r="O454" s="231"/>
      <c r="P454" s="231"/>
      <c r="Q454" s="231"/>
      <c r="R454" s="231"/>
      <c r="S454" s="231"/>
      <c r="T454" s="23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3" t="s">
        <v>153</v>
      </c>
      <c r="AU454" s="233" t="s">
        <v>79</v>
      </c>
      <c r="AV454" s="13" t="s">
        <v>152</v>
      </c>
      <c r="AW454" s="13" t="s">
        <v>33</v>
      </c>
      <c r="AX454" s="13" t="s">
        <v>79</v>
      </c>
      <c r="AY454" s="233" t="s">
        <v>145</v>
      </c>
    </row>
    <row r="455" s="2" customFormat="1" ht="16.5" customHeight="1">
      <c r="A455" s="38"/>
      <c r="B455" s="39"/>
      <c r="C455" s="197" t="s">
        <v>371</v>
      </c>
      <c r="D455" s="197" t="s">
        <v>148</v>
      </c>
      <c r="E455" s="198" t="s">
        <v>563</v>
      </c>
      <c r="F455" s="199" t="s">
        <v>564</v>
      </c>
      <c r="G455" s="200" t="s">
        <v>188</v>
      </c>
      <c r="H455" s="201">
        <v>74.625</v>
      </c>
      <c r="I455" s="202"/>
      <c r="J455" s="203">
        <f>ROUND(I455*H455,2)</f>
        <v>0</v>
      </c>
      <c r="K455" s="204"/>
      <c r="L455" s="44"/>
      <c r="M455" s="205" t="s">
        <v>19</v>
      </c>
      <c r="N455" s="206" t="s">
        <v>42</v>
      </c>
      <c r="O455" s="84"/>
      <c r="P455" s="207">
        <f>O455*H455</f>
        <v>0</v>
      </c>
      <c r="Q455" s="207">
        <v>0</v>
      </c>
      <c r="R455" s="207">
        <f>Q455*H455</f>
        <v>0</v>
      </c>
      <c r="S455" s="207">
        <v>0</v>
      </c>
      <c r="T455" s="208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09" t="s">
        <v>152</v>
      </c>
      <c r="AT455" s="209" t="s">
        <v>148</v>
      </c>
      <c r="AU455" s="209" t="s">
        <v>79</v>
      </c>
      <c r="AY455" s="17" t="s">
        <v>145</v>
      </c>
      <c r="BE455" s="210">
        <f>IF(N455="základní",J455,0)</f>
        <v>0</v>
      </c>
      <c r="BF455" s="210">
        <f>IF(N455="snížená",J455,0)</f>
        <v>0</v>
      </c>
      <c r="BG455" s="210">
        <f>IF(N455="zákl. přenesená",J455,0)</f>
        <v>0</v>
      </c>
      <c r="BH455" s="210">
        <f>IF(N455="sníž. přenesená",J455,0)</f>
        <v>0</v>
      </c>
      <c r="BI455" s="210">
        <f>IF(N455="nulová",J455,0)</f>
        <v>0</v>
      </c>
      <c r="BJ455" s="17" t="s">
        <v>79</v>
      </c>
      <c r="BK455" s="210">
        <f>ROUND(I455*H455,2)</f>
        <v>0</v>
      </c>
      <c r="BL455" s="17" t="s">
        <v>152</v>
      </c>
      <c r="BM455" s="209" t="s">
        <v>565</v>
      </c>
    </row>
    <row r="456" s="12" customFormat="1">
      <c r="A456" s="12"/>
      <c r="B456" s="211"/>
      <c r="C456" s="212"/>
      <c r="D456" s="213" t="s">
        <v>153</v>
      </c>
      <c r="E456" s="214" t="s">
        <v>19</v>
      </c>
      <c r="F456" s="215" t="s">
        <v>566</v>
      </c>
      <c r="G456" s="212"/>
      <c r="H456" s="216">
        <v>10.875</v>
      </c>
      <c r="I456" s="217"/>
      <c r="J456" s="212"/>
      <c r="K456" s="212"/>
      <c r="L456" s="218"/>
      <c r="M456" s="219"/>
      <c r="N456" s="220"/>
      <c r="O456" s="220"/>
      <c r="P456" s="220"/>
      <c r="Q456" s="220"/>
      <c r="R456" s="220"/>
      <c r="S456" s="220"/>
      <c r="T456" s="221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T456" s="222" t="s">
        <v>153</v>
      </c>
      <c r="AU456" s="222" t="s">
        <v>79</v>
      </c>
      <c r="AV456" s="12" t="s">
        <v>81</v>
      </c>
      <c r="AW456" s="12" t="s">
        <v>33</v>
      </c>
      <c r="AX456" s="12" t="s">
        <v>71</v>
      </c>
      <c r="AY456" s="222" t="s">
        <v>145</v>
      </c>
    </row>
    <row r="457" s="12" customFormat="1">
      <c r="A457" s="12"/>
      <c r="B457" s="211"/>
      <c r="C457" s="212"/>
      <c r="D457" s="213" t="s">
        <v>153</v>
      </c>
      <c r="E457" s="214" t="s">
        <v>19</v>
      </c>
      <c r="F457" s="215" t="s">
        <v>567</v>
      </c>
      <c r="G457" s="212"/>
      <c r="H457" s="216">
        <v>7.1100000000000003</v>
      </c>
      <c r="I457" s="217"/>
      <c r="J457" s="212"/>
      <c r="K457" s="212"/>
      <c r="L457" s="218"/>
      <c r="M457" s="219"/>
      <c r="N457" s="220"/>
      <c r="O457" s="220"/>
      <c r="P457" s="220"/>
      <c r="Q457" s="220"/>
      <c r="R457" s="220"/>
      <c r="S457" s="220"/>
      <c r="T457" s="221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T457" s="222" t="s">
        <v>153</v>
      </c>
      <c r="AU457" s="222" t="s">
        <v>79</v>
      </c>
      <c r="AV457" s="12" t="s">
        <v>81</v>
      </c>
      <c r="AW457" s="12" t="s">
        <v>33</v>
      </c>
      <c r="AX457" s="12" t="s">
        <v>71</v>
      </c>
      <c r="AY457" s="222" t="s">
        <v>145</v>
      </c>
    </row>
    <row r="458" s="12" customFormat="1">
      <c r="A458" s="12"/>
      <c r="B458" s="211"/>
      <c r="C458" s="212"/>
      <c r="D458" s="213" t="s">
        <v>153</v>
      </c>
      <c r="E458" s="214" t="s">
        <v>19</v>
      </c>
      <c r="F458" s="215" t="s">
        <v>568</v>
      </c>
      <c r="G458" s="212"/>
      <c r="H458" s="216">
        <v>8.4000000000000004</v>
      </c>
      <c r="I458" s="217"/>
      <c r="J458" s="212"/>
      <c r="K458" s="212"/>
      <c r="L458" s="218"/>
      <c r="M458" s="219"/>
      <c r="N458" s="220"/>
      <c r="O458" s="220"/>
      <c r="P458" s="220"/>
      <c r="Q458" s="220"/>
      <c r="R458" s="220"/>
      <c r="S458" s="220"/>
      <c r="T458" s="221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T458" s="222" t="s">
        <v>153</v>
      </c>
      <c r="AU458" s="222" t="s">
        <v>79</v>
      </c>
      <c r="AV458" s="12" t="s">
        <v>81</v>
      </c>
      <c r="AW458" s="12" t="s">
        <v>33</v>
      </c>
      <c r="AX458" s="12" t="s">
        <v>71</v>
      </c>
      <c r="AY458" s="222" t="s">
        <v>145</v>
      </c>
    </row>
    <row r="459" s="12" customFormat="1">
      <c r="A459" s="12"/>
      <c r="B459" s="211"/>
      <c r="C459" s="212"/>
      <c r="D459" s="213" t="s">
        <v>153</v>
      </c>
      <c r="E459" s="214" t="s">
        <v>19</v>
      </c>
      <c r="F459" s="215" t="s">
        <v>569</v>
      </c>
      <c r="G459" s="212"/>
      <c r="H459" s="216">
        <v>6.5999999999999996</v>
      </c>
      <c r="I459" s="217"/>
      <c r="J459" s="212"/>
      <c r="K459" s="212"/>
      <c r="L459" s="218"/>
      <c r="M459" s="219"/>
      <c r="N459" s="220"/>
      <c r="O459" s="220"/>
      <c r="P459" s="220"/>
      <c r="Q459" s="220"/>
      <c r="R459" s="220"/>
      <c r="S459" s="220"/>
      <c r="T459" s="221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222" t="s">
        <v>153</v>
      </c>
      <c r="AU459" s="222" t="s">
        <v>79</v>
      </c>
      <c r="AV459" s="12" t="s">
        <v>81</v>
      </c>
      <c r="AW459" s="12" t="s">
        <v>33</v>
      </c>
      <c r="AX459" s="12" t="s">
        <v>71</v>
      </c>
      <c r="AY459" s="222" t="s">
        <v>145</v>
      </c>
    </row>
    <row r="460" s="12" customFormat="1">
      <c r="A460" s="12"/>
      <c r="B460" s="211"/>
      <c r="C460" s="212"/>
      <c r="D460" s="213" t="s">
        <v>153</v>
      </c>
      <c r="E460" s="214" t="s">
        <v>19</v>
      </c>
      <c r="F460" s="215" t="s">
        <v>570</v>
      </c>
      <c r="G460" s="212"/>
      <c r="H460" s="216">
        <v>8.0800000000000001</v>
      </c>
      <c r="I460" s="217"/>
      <c r="J460" s="212"/>
      <c r="K460" s="212"/>
      <c r="L460" s="218"/>
      <c r="M460" s="219"/>
      <c r="N460" s="220"/>
      <c r="O460" s="220"/>
      <c r="P460" s="220"/>
      <c r="Q460" s="220"/>
      <c r="R460" s="220"/>
      <c r="S460" s="220"/>
      <c r="T460" s="221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T460" s="222" t="s">
        <v>153</v>
      </c>
      <c r="AU460" s="222" t="s">
        <v>79</v>
      </c>
      <c r="AV460" s="12" t="s">
        <v>81</v>
      </c>
      <c r="AW460" s="12" t="s">
        <v>33</v>
      </c>
      <c r="AX460" s="12" t="s">
        <v>71</v>
      </c>
      <c r="AY460" s="222" t="s">
        <v>145</v>
      </c>
    </row>
    <row r="461" s="12" customFormat="1">
      <c r="A461" s="12"/>
      <c r="B461" s="211"/>
      <c r="C461" s="212"/>
      <c r="D461" s="213" t="s">
        <v>153</v>
      </c>
      <c r="E461" s="214" t="s">
        <v>19</v>
      </c>
      <c r="F461" s="215" t="s">
        <v>571</v>
      </c>
      <c r="G461" s="212"/>
      <c r="H461" s="216">
        <v>14.6</v>
      </c>
      <c r="I461" s="217"/>
      <c r="J461" s="212"/>
      <c r="K461" s="212"/>
      <c r="L461" s="218"/>
      <c r="M461" s="219"/>
      <c r="N461" s="220"/>
      <c r="O461" s="220"/>
      <c r="P461" s="220"/>
      <c r="Q461" s="220"/>
      <c r="R461" s="220"/>
      <c r="S461" s="220"/>
      <c r="T461" s="221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T461" s="222" t="s">
        <v>153</v>
      </c>
      <c r="AU461" s="222" t="s">
        <v>79</v>
      </c>
      <c r="AV461" s="12" t="s">
        <v>81</v>
      </c>
      <c r="AW461" s="12" t="s">
        <v>33</v>
      </c>
      <c r="AX461" s="12" t="s">
        <v>71</v>
      </c>
      <c r="AY461" s="222" t="s">
        <v>145</v>
      </c>
    </row>
    <row r="462" s="12" customFormat="1">
      <c r="A462" s="12"/>
      <c r="B462" s="211"/>
      <c r="C462" s="212"/>
      <c r="D462" s="213" t="s">
        <v>153</v>
      </c>
      <c r="E462" s="214" t="s">
        <v>19</v>
      </c>
      <c r="F462" s="215" t="s">
        <v>572</v>
      </c>
      <c r="G462" s="212"/>
      <c r="H462" s="216">
        <v>7.7199999999999998</v>
      </c>
      <c r="I462" s="217"/>
      <c r="J462" s="212"/>
      <c r="K462" s="212"/>
      <c r="L462" s="218"/>
      <c r="M462" s="219"/>
      <c r="N462" s="220"/>
      <c r="O462" s="220"/>
      <c r="P462" s="220"/>
      <c r="Q462" s="220"/>
      <c r="R462" s="220"/>
      <c r="S462" s="220"/>
      <c r="T462" s="221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T462" s="222" t="s">
        <v>153</v>
      </c>
      <c r="AU462" s="222" t="s">
        <v>79</v>
      </c>
      <c r="AV462" s="12" t="s">
        <v>81</v>
      </c>
      <c r="AW462" s="12" t="s">
        <v>33</v>
      </c>
      <c r="AX462" s="12" t="s">
        <v>71</v>
      </c>
      <c r="AY462" s="222" t="s">
        <v>145</v>
      </c>
    </row>
    <row r="463" s="12" customFormat="1">
      <c r="A463" s="12"/>
      <c r="B463" s="211"/>
      <c r="C463" s="212"/>
      <c r="D463" s="213" t="s">
        <v>153</v>
      </c>
      <c r="E463" s="214" t="s">
        <v>19</v>
      </c>
      <c r="F463" s="215" t="s">
        <v>573</v>
      </c>
      <c r="G463" s="212"/>
      <c r="H463" s="216">
        <v>11.24</v>
      </c>
      <c r="I463" s="217"/>
      <c r="J463" s="212"/>
      <c r="K463" s="212"/>
      <c r="L463" s="218"/>
      <c r="M463" s="219"/>
      <c r="N463" s="220"/>
      <c r="O463" s="220"/>
      <c r="P463" s="220"/>
      <c r="Q463" s="220"/>
      <c r="R463" s="220"/>
      <c r="S463" s="220"/>
      <c r="T463" s="221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T463" s="222" t="s">
        <v>153</v>
      </c>
      <c r="AU463" s="222" t="s">
        <v>79</v>
      </c>
      <c r="AV463" s="12" t="s">
        <v>81</v>
      </c>
      <c r="AW463" s="12" t="s">
        <v>33</v>
      </c>
      <c r="AX463" s="12" t="s">
        <v>71</v>
      </c>
      <c r="AY463" s="222" t="s">
        <v>145</v>
      </c>
    </row>
    <row r="464" s="13" customFormat="1">
      <c r="A464" s="13"/>
      <c r="B464" s="223"/>
      <c r="C464" s="224"/>
      <c r="D464" s="213" t="s">
        <v>153</v>
      </c>
      <c r="E464" s="225" t="s">
        <v>19</v>
      </c>
      <c r="F464" s="226" t="s">
        <v>155</v>
      </c>
      <c r="G464" s="224"/>
      <c r="H464" s="227">
        <v>74.625</v>
      </c>
      <c r="I464" s="228"/>
      <c r="J464" s="224"/>
      <c r="K464" s="224"/>
      <c r="L464" s="229"/>
      <c r="M464" s="230"/>
      <c r="N464" s="231"/>
      <c r="O464" s="231"/>
      <c r="P464" s="231"/>
      <c r="Q464" s="231"/>
      <c r="R464" s="231"/>
      <c r="S464" s="231"/>
      <c r="T464" s="23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3" t="s">
        <v>153</v>
      </c>
      <c r="AU464" s="233" t="s">
        <v>79</v>
      </c>
      <c r="AV464" s="13" t="s">
        <v>152</v>
      </c>
      <c r="AW464" s="13" t="s">
        <v>33</v>
      </c>
      <c r="AX464" s="13" t="s">
        <v>79</v>
      </c>
      <c r="AY464" s="233" t="s">
        <v>145</v>
      </c>
    </row>
    <row r="465" s="2" customFormat="1" ht="16.5" customHeight="1">
      <c r="A465" s="38"/>
      <c r="B465" s="39"/>
      <c r="C465" s="197" t="s">
        <v>574</v>
      </c>
      <c r="D465" s="197" t="s">
        <v>148</v>
      </c>
      <c r="E465" s="198" t="s">
        <v>575</v>
      </c>
      <c r="F465" s="199" t="s">
        <v>576</v>
      </c>
      <c r="G465" s="200" t="s">
        <v>381</v>
      </c>
      <c r="H465" s="201">
        <v>1</v>
      </c>
      <c r="I465" s="202"/>
      <c r="J465" s="203">
        <f>ROUND(I465*H465,2)</f>
        <v>0</v>
      </c>
      <c r="K465" s="204"/>
      <c r="L465" s="44"/>
      <c r="M465" s="205" t="s">
        <v>19</v>
      </c>
      <c r="N465" s="206" t="s">
        <v>42</v>
      </c>
      <c r="O465" s="84"/>
      <c r="P465" s="207">
        <f>O465*H465</f>
        <v>0</v>
      </c>
      <c r="Q465" s="207">
        <v>0</v>
      </c>
      <c r="R465" s="207">
        <f>Q465*H465</f>
        <v>0</v>
      </c>
      <c r="S465" s="207">
        <v>0</v>
      </c>
      <c r="T465" s="20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09" t="s">
        <v>152</v>
      </c>
      <c r="AT465" s="209" t="s">
        <v>148</v>
      </c>
      <c r="AU465" s="209" t="s">
        <v>79</v>
      </c>
      <c r="AY465" s="17" t="s">
        <v>145</v>
      </c>
      <c r="BE465" s="210">
        <f>IF(N465="základní",J465,0)</f>
        <v>0</v>
      </c>
      <c r="BF465" s="210">
        <f>IF(N465="snížená",J465,0)</f>
        <v>0</v>
      </c>
      <c r="BG465" s="210">
        <f>IF(N465="zákl. přenesená",J465,0)</f>
        <v>0</v>
      </c>
      <c r="BH465" s="210">
        <f>IF(N465="sníž. přenesená",J465,0)</f>
        <v>0</v>
      </c>
      <c r="BI465" s="210">
        <f>IF(N465="nulová",J465,0)</f>
        <v>0</v>
      </c>
      <c r="BJ465" s="17" t="s">
        <v>79</v>
      </c>
      <c r="BK465" s="210">
        <f>ROUND(I465*H465,2)</f>
        <v>0</v>
      </c>
      <c r="BL465" s="17" t="s">
        <v>152</v>
      </c>
      <c r="BM465" s="209" t="s">
        <v>577</v>
      </c>
    </row>
    <row r="466" s="12" customFormat="1">
      <c r="A466" s="12"/>
      <c r="B466" s="211"/>
      <c r="C466" s="212"/>
      <c r="D466" s="213" t="s">
        <v>153</v>
      </c>
      <c r="E466" s="214" t="s">
        <v>19</v>
      </c>
      <c r="F466" s="215" t="s">
        <v>79</v>
      </c>
      <c r="G466" s="212"/>
      <c r="H466" s="216">
        <v>1</v>
      </c>
      <c r="I466" s="217"/>
      <c r="J466" s="212"/>
      <c r="K466" s="212"/>
      <c r="L466" s="218"/>
      <c r="M466" s="219"/>
      <c r="N466" s="220"/>
      <c r="O466" s="220"/>
      <c r="P466" s="220"/>
      <c r="Q466" s="220"/>
      <c r="R466" s="220"/>
      <c r="S466" s="220"/>
      <c r="T466" s="221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T466" s="222" t="s">
        <v>153</v>
      </c>
      <c r="AU466" s="222" t="s">
        <v>79</v>
      </c>
      <c r="AV466" s="12" t="s">
        <v>81</v>
      </c>
      <c r="AW466" s="12" t="s">
        <v>33</v>
      </c>
      <c r="AX466" s="12" t="s">
        <v>71</v>
      </c>
      <c r="AY466" s="222" t="s">
        <v>145</v>
      </c>
    </row>
    <row r="467" s="13" customFormat="1">
      <c r="A467" s="13"/>
      <c r="B467" s="223"/>
      <c r="C467" s="224"/>
      <c r="D467" s="213" t="s">
        <v>153</v>
      </c>
      <c r="E467" s="225" t="s">
        <v>19</v>
      </c>
      <c r="F467" s="226" t="s">
        <v>155</v>
      </c>
      <c r="G467" s="224"/>
      <c r="H467" s="227">
        <v>1</v>
      </c>
      <c r="I467" s="228"/>
      <c r="J467" s="224"/>
      <c r="K467" s="224"/>
      <c r="L467" s="229"/>
      <c r="M467" s="230"/>
      <c r="N467" s="231"/>
      <c r="O467" s="231"/>
      <c r="P467" s="231"/>
      <c r="Q467" s="231"/>
      <c r="R467" s="231"/>
      <c r="S467" s="231"/>
      <c r="T467" s="23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3" t="s">
        <v>153</v>
      </c>
      <c r="AU467" s="233" t="s">
        <v>79</v>
      </c>
      <c r="AV467" s="13" t="s">
        <v>152</v>
      </c>
      <c r="AW467" s="13" t="s">
        <v>33</v>
      </c>
      <c r="AX467" s="13" t="s">
        <v>79</v>
      </c>
      <c r="AY467" s="233" t="s">
        <v>145</v>
      </c>
    </row>
    <row r="468" s="11" customFormat="1" ht="25.92" customHeight="1">
      <c r="A468" s="11"/>
      <c r="B468" s="183"/>
      <c r="C468" s="184"/>
      <c r="D468" s="185" t="s">
        <v>70</v>
      </c>
      <c r="E468" s="186" t="s">
        <v>578</v>
      </c>
      <c r="F468" s="186" t="s">
        <v>579</v>
      </c>
      <c r="G468" s="184"/>
      <c r="H468" s="184"/>
      <c r="I468" s="187"/>
      <c r="J468" s="188">
        <f>BK468</f>
        <v>0</v>
      </c>
      <c r="K468" s="184"/>
      <c r="L468" s="189"/>
      <c r="M468" s="190"/>
      <c r="N468" s="191"/>
      <c r="O468" s="191"/>
      <c r="P468" s="192">
        <f>P469</f>
        <v>0</v>
      </c>
      <c r="Q468" s="191"/>
      <c r="R468" s="192">
        <f>R469</f>
        <v>0</v>
      </c>
      <c r="S468" s="191"/>
      <c r="T468" s="193">
        <f>T469</f>
        <v>0</v>
      </c>
      <c r="U468" s="11"/>
      <c r="V468" s="11"/>
      <c r="W468" s="11"/>
      <c r="X468" s="11"/>
      <c r="Y468" s="11"/>
      <c r="Z468" s="11"/>
      <c r="AA468" s="11"/>
      <c r="AB468" s="11"/>
      <c r="AC468" s="11"/>
      <c r="AD468" s="11"/>
      <c r="AE468" s="11"/>
      <c r="AR468" s="194" t="s">
        <v>79</v>
      </c>
      <c r="AT468" s="195" t="s">
        <v>70</v>
      </c>
      <c r="AU468" s="195" t="s">
        <v>71</v>
      </c>
      <c r="AY468" s="194" t="s">
        <v>145</v>
      </c>
      <c r="BK468" s="196">
        <f>BK469</f>
        <v>0</v>
      </c>
    </row>
    <row r="469" s="2" customFormat="1" ht="21.75" customHeight="1">
      <c r="A469" s="38"/>
      <c r="B469" s="39"/>
      <c r="C469" s="197" t="s">
        <v>376</v>
      </c>
      <c r="D469" s="197" t="s">
        <v>148</v>
      </c>
      <c r="E469" s="198" t="s">
        <v>580</v>
      </c>
      <c r="F469" s="199" t="s">
        <v>581</v>
      </c>
      <c r="G469" s="200" t="s">
        <v>411</v>
      </c>
      <c r="H469" s="201">
        <v>95.323999999999998</v>
      </c>
      <c r="I469" s="202"/>
      <c r="J469" s="203">
        <f>ROUND(I469*H469,2)</f>
        <v>0</v>
      </c>
      <c r="K469" s="204"/>
      <c r="L469" s="44"/>
      <c r="M469" s="205" t="s">
        <v>19</v>
      </c>
      <c r="N469" s="206" t="s">
        <v>42</v>
      </c>
      <c r="O469" s="84"/>
      <c r="P469" s="207">
        <f>O469*H469</f>
        <v>0</v>
      </c>
      <c r="Q469" s="207">
        <v>0</v>
      </c>
      <c r="R469" s="207">
        <f>Q469*H469</f>
        <v>0</v>
      </c>
      <c r="S469" s="207">
        <v>0</v>
      </c>
      <c r="T469" s="20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09" t="s">
        <v>152</v>
      </c>
      <c r="AT469" s="209" t="s">
        <v>148</v>
      </c>
      <c r="AU469" s="209" t="s">
        <v>79</v>
      </c>
      <c r="AY469" s="17" t="s">
        <v>145</v>
      </c>
      <c r="BE469" s="210">
        <f>IF(N469="základní",J469,0)</f>
        <v>0</v>
      </c>
      <c r="BF469" s="210">
        <f>IF(N469="snížená",J469,0)</f>
        <v>0</v>
      </c>
      <c r="BG469" s="210">
        <f>IF(N469="zákl. přenesená",J469,0)</f>
        <v>0</v>
      </c>
      <c r="BH469" s="210">
        <f>IF(N469="sníž. přenesená",J469,0)</f>
        <v>0</v>
      </c>
      <c r="BI469" s="210">
        <f>IF(N469="nulová",J469,0)</f>
        <v>0</v>
      </c>
      <c r="BJ469" s="17" t="s">
        <v>79</v>
      </c>
      <c r="BK469" s="210">
        <f>ROUND(I469*H469,2)</f>
        <v>0</v>
      </c>
      <c r="BL469" s="17" t="s">
        <v>152</v>
      </c>
      <c r="BM469" s="209" t="s">
        <v>582</v>
      </c>
    </row>
    <row r="470" s="11" customFormat="1" ht="25.92" customHeight="1">
      <c r="A470" s="11"/>
      <c r="B470" s="183"/>
      <c r="C470" s="184"/>
      <c r="D470" s="185" t="s">
        <v>70</v>
      </c>
      <c r="E470" s="186" t="s">
        <v>583</v>
      </c>
      <c r="F470" s="186" t="s">
        <v>584</v>
      </c>
      <c r="G470" s="184"/>
      <c r="H470" s="184"/>
      <c r="I470" s="187"/>
      <c r="J470" s="188">
        <f>BK470</f>
        <v>0</v>
      </c>
      <c r="K470" s="184"/>
      <c r="L470" s="189"/>
      <c r="M470" s="190"/>
      <c r="N470" s="191"/>
      <c r="O470" s="191"/>
      <c r="P470" s="192">
        <f>SUM(P471:P480)</f>
        <v>0</v>
      </c>
      <c r="Q470" s="191"/>
      <c r="R470" s="192">
        <f>SUM(R471:R480)</f>
        <v>0</v>
      </c>
      <c r="S470" s="191"/>
      <c r="T470" s="193">
        <f>SUM(T471:T480)</f>
        <v>0</v>
      </c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R470" s="194" t="s">
        <v>79</v>
      </c>
      <c r="AT470" s="195" t="s">
        <v>70</v>
      </c>
      <c r="AU470" s="195" t="s">
        <v>71</v>
      </c>
      <c r="AY470" s="194" t="s">
        <v>145</v>
      </c>
      <c r="BK470" s="196">
        <f>SUM(BK471:BK480)</f>
        <v>0</v>
      </c>
    </row>
    <row r="471" s="2" customFormat="1" ht="21.75" customHeight="1">
      <c r="A471" s="38"/>
      <c r="B471" s="39"/>
      <c r="C471" s="197" t="s">
        <v>585</v>
      </c>
      <c r="D471" s="197" t="s">
        <v>148</v>
      </c>
      <c r="E471" s="198" t="s">
        <v>586</v>
      </c>
      <c r="F471" s="199" t="s">
        <v>587</v>
      </c>
      <c r="G471" s="200" t="s">
        <v>411</v>
      </c>
      <c r="H471" s="201">
        <v>85.058999999999998</v>
      </c>
      <c r="I471" s="202"/>
      <c r="J471" s="203">
        <f>ROUND(I471*H471,2)</f>
        <v>0</v>
      </c>
      <c r="K471" s="204"/>
      <c r="L471" s="44"/>
      <c r="M471" s="205" t="s">
        <v>19</v>
      </c>
      <c r="N471" s="206" t="s">
        <v>42</v>
      </c>
      <c r="O471" s="84"/>
      <c r="P471" s="207">
        <f>O471*H471</f>
        <v>0</v>
      </c>
      <c r="Q471" s="207">
        <v>0</v>
      </c>
      <c r="R471" s="207">
        <f>Q471*H471</f>
        <v>0</v>
      </c>
      <c r="S471" s="207">
        <v>0</v>
      </c>
      <c r="T471" s="20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09" t="s">
        <v>152</v>
      </c>
      <c r="AT471" s="209" t="s">
        <v>148</v>
      </c>
      <c r="AU471" s="209" t="s">
        <v>79</v>
      </c>
      <c r="AY471" s="17" t="s">
        <v>145</v>
      </c>
      <c r="BE471" s="210">
        <f>IF(N471="základní",J471,0)</f>
        <v>0</v>
      </c>
      <c r="BF471" s="210">
        <f>IF(N471="snížená",J471,0)</f>
        <v>0</v>
      </c>
      <c r="BG471" s="210">
        <f>IF(N471="zákl. přenesená",J471,0)</f>
        <v>0</v>
      </c>
      <c r="BH471" s="210">
        <f>IF(N471="sníž. přenesená",J471,0)</f>
        <v>0</v>
      </c>
      <c r="BI471" s="210">
        <f>IF(N471="nulová",J471,0)</f>
        <v>0</v>
      </c>
      <c r="BJ471" s="17" t="s">
        <v>79</v>
      </c>
      <c r="BK471" s="210">
        <f>ROUND(I471*H471,2)</f>
        <v>0</v>
      </c>
      <c r="BL471" s="17" t="s">
        <v>152</v>
      </c>
      <c r="BM471" s="209" t="s">
        <v>588</v>
      </c>
    </row>
    <row r="472" s="2" customFormat="1" ht="21.75" customHeight="1">
      <c r="A472" s="38"/>
      <c r="B472" s="39"/>
      <c r="C472" s="197" t="s">
        <v>382</v>
      </c>
      <c r="D472" s="197" t="s">
        <v>148</v>
      </c>
      <c r="E472" s="198" t="s">
        <v>589</v>
      </c>
      <c r="F472" s="199" t="s">
        <v>590</v>
      </c>
      <c r="G472" s="200" t="s">
        <v>411</v>
      </c>
      <c r="H472" s="201">
        <v>85.058999999999998</v>
      </c>
      <c r="I472" s="202"/>
      <c r="J472" s="203">
        <f>ROUND(I472*H472,2)</f>
        <v>0</v>
      </c>
      <c r="K472" s="204"/>
      <c r="L472" s="44"/>
      <c r="M472" s="205" t="s">
        <v>19</v>
      </c>
      <c r="N472" s="206" t="s">
        <v>42</v>
      </c>
      <c r="O472" s="84"/>
      <c r="P472" s="207">
        <f>O472*H472</f>
        <v>0</v>
      </c>
      <c r="Q472" s="207">
        <v>0</v>
      </c>
      <c r="R472" s="207">
        <f>Q472*H472</f>
        <v>0</v>
      </c>
      <c r="S472" s="207">
        <v>0</v>
      </c>
      <c r="T472" s="20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09" t="s">
        <v>152</v>
      </c>
      <c r="AT472" s="209" t="s">
        <v>148</v>
      </c>
      <c r="AU472" s="209" t="s">
        <v>79</v>
      </c>
      <c r="AY472" s="17" t="s">
        <v>145</v>
      </c>
      <c r="BE472" s="210">
        <f>IF(N472="základní",J472,0)</f>
        <v>0</v>
      </c>
      <c r="BF472" s="210">
        <f>IF(N472="snížená",J472,0)</f>
        <v>0</v>
      </c>
      <c r="BG472" s="210">
        <f>IF(N472="zákl. přenesená",J472,0)</f>
        <v>0</v>
      </c>
      <c r="BH472" s="210">
        <f>IF(N472="sníž. přenesená",J472,0)</f>
        <v>0</v>
      </c>
      <c r="BI472" s="210">
        <f>IF(N472="nulová",J472,0)</f>
        <v>0</v>
      </c>
      <c r="BJ472" s="17" t="s">
        <v>79</v>
      </c>
      <c r="BK472" s="210">
        <f>ROUND(I472*H472,2)</f>
        <v>0</v>
      </c>
      <c r="BL472" s="17" t="s">
        <v>152</v>
      </c>
      <c r="BM472" s="209" t="s">
        <v>591</v>
      </c>
    </row>
    <row r="473" s="2" customFormat="1" ht="16.5" customHeight="1">
      <c r="A473" s="38"/>
      <c r="B473" s="39"/>
      <c r="C473" s="197" t="s">
        <v>592</v>
      </c>
      <c r="D473" s="197" t="s">
        <v>148</v>
      </c>
      <c r="E473" s="198" t="s">
        <v>593</v>
      </c>
      <c r="F473" s="199" t="s">
        <v>594</v>
      </c>
      <c r="G473" s="200" t="s">
        <v>411</v>
      </c>
      <c r="H473" s="201">
        <v>850.59000000000003</v>
      </c>
      <c r="I473" s="202"/>
      <c r="J473" s="203">
        <f>ROUND(I473*H473,2)</f>
        <v>0</v>
      </c>
      <c r="K473" s="204"/>
      <c r="L473" s="44"/>
      <c r="M473" s="205" t="s">
        <v>19</v>
      </c>
      <c r="N473" s="206" t="s">
        <v>42</v>
      </c>
      <c r="O473" s="84"/>
      <c r="P473" s="207">
        <f>O473*H473</f>
        <v>0</v>
      </c>
      <c r="Q473" s="207">
        <v>0</v>
      </c>
      <c r="R473" s="207">
        <f>Q473*H473</f>
        <v>0</v>
      </c>
      <c r="S473" s="207">
        <v>0</v>
      </c>
      <c r="T473" s="20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09" t="s">
        <v>152</v>
      </c>
      <c r="AT473" s="209" t="s">
        <v>148</v>
      </c>
      <c r="AU473" s="209" t="s">
        <v>79</v>
      </c>
      <c r="AY473" s="17" t="s">
        <v>145</v>
      </c>
      <c r="BE473" s="210">
        <f>IF(N473="základní",J473,0)</f>
        <v>0</v>
      </c>
      <c r="BF473" s="210">
        <f>IF(N473="snížená",J473,0)</f>
        <v>0</v>
      </c>
      <c r="BG473" s="210">
        <f>IF(N473="zákl. přenesená",J473,0)</f>
        <v>0</v>
      </c>
      <c r="BH473" s="210">
        <f>IF(N473="sníž. přenesená",J473,0)</f>
        <v>0</v>
      </c>
      <c r="BI473" s="210">
        <f>IF(N473="nulová",J473,0)</f>
        <v>0</v>
      </c>
      <c r="BJ473" s="17" t="s">
        <v>79</v>
      </c>
      <c r="BK473" s="210">
        <f>ROUND(I473*H473,2)</f>
        <v>0</v>
      </c>
      <c r="BL473" s="17" t="s">
        <v>152</v>
      </c>
      <c r="BM473" s="209" t="s">
        <v>595</v>
      </c>
    </row>
    <row r="474" s="12" customFormat="1">
      <c r="A474" s="12"/>
      <c r="B474" s="211"/>
      <c r="C474" s="212"/>
      <c r="D474" s="213" t="s">
        <v>153</v>
      </c>
      <c r="E474" s="214" t="s">
        <v>19</v>
      </c>
      <c r="F474" s="215" t="s">
        <v>596</v>
      </c>
      <c r="G474" s="212"/>
      <c r="H474" s="216">
        <v>850.59000000000003</v>
      </c>
      <c r="I474" s="217"/>
      <c r="J474" s="212"/>
      <c r="K474" s="212"/>
      <c r="L474" s="218"/>
      <c r="M474" s="219"/>
      <c r="N474" s="220"/>
      <c r="O474" s="220"/>
      <c r="P474" s="220"/>
      <c r="Q474" s="220"/>
      <c r="R474" s="220"/>
      <c r="S474" s="220"/>
      <c r="T474" s="221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T474" s="222" t="s">
        <v>153</v>
      </c>
      <c r="AU474" s="222" t="s">
        <v>79</v>
      </c>
      <c r="AV474" s="12" t="s">
        <v>81</v>
      </c>
      <c r="AW474" s="12" t="s">
        <v>33</v>
      </c>
      <c r="AX474" s="12" t="s">
        <v>71</v>
      </c>
      <c r="AY474" s="222" t="s">
        <v>145</v>
      </c>
    </row>
    <row r="475" s="13" customFormat="1">
      <c r="A475" s="13"/>
      <c r="B475" s="223"/>
      <c r="C475" s="224"/>
      <c r="D475" s="213" t="s">
        <v>153</v>
      </c>
      <c r="E475" s="225" t="s">
        <v>19</v>
      </c>
      <c r="F475" s="226" t="s">
        <v>155</v>
      </c>
      <c r="G475" s="224"/>
      <c r="H475" s="227">
        <v>850.59000000000003</v>
      </c>
      <c r="I475" s="228"/>
      <c r="J475" s="224"/>
      <c r="K475" s="224"/>
      <c r="L475" s="229"/>
      <c r="M475" s="230"/>
      <c r="N475" s="231"/>
      <c r="O475" s="231"/>
      <c r="P475" s="231"/>
      <c r="Q475" s="231"/>
      <c r="R475" s="231"/>
      <c r="S475" s="231"/>
      <c r="T475" s="23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3" t="s">
        <v>153</v>
      </c>
      <c r="AU475" s="233" t="s">
        <v>79</v>
      </c>
      <c r="AV475" s="13" t="s">
        <v>152</v>
      </c>
      <c r="AW475" s="13" t="s">
        <v>33</v>
      </c>
      <c r="AX475" s="13" t="s">
        <v>79</v>
      </c>
      <c r="AY475" s="233" t="s">
        <v>145</v>
      </c>
    </row>
    <row r="476" s="2" customFormat="1" ht="16.5" customHeight="1">
      <c r="A476" s="38"/>
      <c r="B476" s="39"/>
      <c r="C476" s="197" t="s">
        <v>386</v>
      </c>
      <c r="D476" s="197" t="s">
        <v>148</v>
      </c>
      <c r="E476" s="198" t="s">
        <v>597</v>
      </c>
      <c r="F476" s="199" t="s">
        <v>598</v>
      </c>
      <c r="G476" s="200" t="s">
        <v>411</v>
      </c>
      <c r="H476" s="201">
        <v>85.058999999999998</v>
      </c>
      <c r="I476" s="202"/>
      <c r="J476" s="203">
        <f>ROUND(I476*H476,2)</f>
        <v>0</v>
      </c>
      <c r="K476" s="204"/>
      <c r="L476" s="44"/>
      <c r="M476" s="205" t="s">
        <v>19</v>
      </c>
      <c r="N476" s="206" t="s">
        <v>42</v>
      </c>
      <c r="O476" s="84"/>
      <c r="P476" s="207">
        <f>O476*H476</f>
        <v>0</v>
      </c>
      <c r="Q476" s="207">
        <v>0</v>
      </c>
      <c r="R476" s="207">
        <f>Q476*H476</f>
        <v>0</v>
      </c>
      <c r="S476" s="207">
        <v>0</v>
      </c>
      <c r="T476" s="20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09" t="s">
        <v>152</v>
      </c>
      <c r="AT476" s="209" t="s">
        <v>148</v>
      </c>
      <c r="AU476" s="209" t="s">
        <v>79</v>
      </c>
      <c r="AY476" s="17" t="s">
        <v>145</v>
      </c>
      <c r="BE476" s="210">
        <f>IF(N476="základní",J476,0)</f>
        <v>0</v>
      </c>
      <c r="BF476" s="210">
        <f>IF(N476="snížená",J476,0)</f>
        <v>0</v>
      </c>
      <c r="BG476" s="210">
        <f>IF(N476="zákl. přenesená",J476,0)</f>
        <v>0</v>
      </c>
      <c r="BH476" s="210">
        <f>IF(N476="sníž. přenesená",J476,0)</f>
        <v>0</v>
      </c>
      <c r="BI476" s="210">
        <f>IF(N476="nulová",J476,0)</f>
        <v>0</v>
      </c>
      <c r="BJ476" s="17" t="s">
        <v>79</v>
      </c>
      <c r="BK476" s="210">
        <f>ROUND(I476*H476,2)</f>
        <v>0</v>
      </c>
      <c r="BL476" s="17" t="s">
        <v>152</v>
      </c>
      <c r="BM476" s="209" t="s">
        <v>599</v>
      </c>
    </row>
    <row r="477" s="2" customFormat="1" ht="16.5" customHeight="1">
      <c r="A477" s="38"/>
      <c r="B477" s="39"/>
      <c r="C477" s="197" t="s">
        <v>600</v>
      </c>
      <c r="D477" s="197" t="s">
        <v>148</v>
      </c>
      <c r="E477" s="198" t="s">
        <v>601</v>
      </c>
      <c r="F477" s="199" t="s">
        <v>602</v>
      </c>
      <c r="G477" s="200" t="s">
        <v>411</v>
      </c>
      <c r="H477" s="201">
        <v>170.118</v>
      </c>
      <c r="I477" s="202"/>
      <c r="J477" s="203">
        <f>ROUND(I477*H477,2)</f>
        <v>0</v>
      </c>
      <c r="K477" s="204"/>
      <c r="L477" s="44"/>
      <c r="M477" s="205" t="s">
        <v>19</v>
      </c>
      <c r="N477" s="206" t="s">
        <v>42</v>
      </c>
      <c r="O477" s="84"/>
      <c r="P477" s="207">
        <f>O477*H477</f>
        <v>0</v>
      </c>
      <c r="Q477" s="207">
        <v>0</v>
      </c>
      <c r="R477" s="207">
        <f>Q477*H477</f>
        <v>0</v>
      </c>
      <c r="S477" s="207">
        <v>0</v>
      </c>
      <c r="T477" s="20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09" t="s">
        <v>152</v>
      </c>
      <c r="AT477" s="209" t="s">
        <v>148</v>
      </c>
      <c r="AU477" s="209" t="s">
        <v>79</v>
      </c>
      <c r="AY477" s="17" t="s">
        <v>145</v>
      </c>
      <c r="BE477" s="210">
        <f>IF(N477="základní",J477,0)</f>
        <v>0</v>
      </c>
      <c r="BF477" s="210">
        <f>IF(N477="snížená",J477,0)</f>
        <v>0</v>
      </c>
      <c r="BG477" s="210">
        <f>IF(N477="zákl. přenesená",J477,0)</f>
        <v>0</v>
      </c>
      <c r="BH477" s="210">
        <f>IF(N477="sníž. přenesená",J477,0)</f>
        <v>0</v>
      </c>
      <c r="BI477" s="210">
        <f>IF(N477="nulová",J477,0)</f>
        <v>0</v>
      </c>
      <c r="BJ477" s="17" t="s">
        <v>79</v>
      </c>
      <c r="BK477" s="210">
        <f>ROUND(I477*H477,2)</f>
        <v>0</v>
      </c>
      <c r="BL477" s="17" t="s">
        <v>152</v>
      </c>
      <c r="BM477" s="209" t="s">
        <v>603</v>
      </c>
    </row>
    <row r="478" s="12" customFormat="1">
      <c r="A478" s="12"/>
      <c r="B478" s="211"/>
      <c r="C478" s="212"/>
      <c r="D478" s="213" t="s">
        <v>153</v>
      </c>
      <c r="E478" s="214" t="s">
        <v>19</v>
      </c>
      <c r="F478" s="215" t="s">
        <v>604</v>
      </c>
      <c r="G478" s="212"/>
      <c r="H478" s="216">
        <v>170.118</v>
      </c>
      <c r="I478" s="217"/>
      <c r="J478" s="212"/>
      <c r="K478" s="212"/>
      <c r="L478" s="218"/>
      <c r="M478" s="219"/>
      <c r="N478" s="220"/>
      <c r="O478" s="220"/>
      <c r="P478" s="220"/>
      <c r="Q478" s="220"/>
      <c r="R478" s="220"/>
      <c r="S478" s="220"/>
      <c r="T478" s="221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T478" s="222" t="s">
        <v>153</v>
      </c>
      <c r="AU478" s="222" t="s">
        <v>79</v>
      </c>
      <c r="AV478" s="12" t="s">
        <v>81</v>
      </c>
      <c r="AW478" s="12" t="s">
        <v>33</v>
      </c>
      <c r="AX478" s="12" t="s">
        <v>71</v>
      </c>
      <c r="AY478" s="222" t="s">
        <v>145</v>
      </c>
    </row>
    <row r="479" s="13" customFormat="1">
      <c r="A479" s="13"/>
      <c r="B479" s="223"/>
      <c r="C479" s="224"/>
      <c r="D479" s="213" t="s">
        <v>153</v>
      </c>
      <c r="E479" s="225" t="s">
        <v>19</v>
      </c>
      <c r="F479" s="226" t="s">
        <v>155</v>
      </c>
      <c r="G479" s="224"/>
      <c r="H479" s="227">
        <v>170.118</v>
      </c>
      <c r="I479" s="228"/>
      <c r="J479" s="224"/>
      <c r="K479" s="224"/>
      <c r="L479" s="229"/>
      <c r="M479" s="230"/>
      <c r="N479" s="231"/>
      <c r="O479" s="231"/>
      <c r="P479" s="231"/>
      <c r="Q479" s="231"/>
      <c r="R479" s="231"/>
      <c r="S479" s="231"/>
      <c r="T479" s="23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3" t="s">
        <v>153</v>
      </c>
      <c r="AU479" s="233" t="s">
        <v>79</v>
      </c>
      <c r="AV479" s="13" t="s">
        <v>152</v>
      </c>
      <c r="AW479" s="13" t="s">
        <v>33</v>
      </c>
      <c r="AX479" s="13" t="s">
        <v>79</v>
      </c>
      <c r="AY479" s="233" t="s">
        <v>145</v>
      </c>
    </row>
    <row r="480" s="2" customFormat="1" ht="21.75" customHeight="1">
      <c r="A480" s="38"/>
      <c r="B480" s="39"/>
      <c r="C480" s="197" t="s">
        <v>390</v>
      </c>
      <c r="D480" s="197" t="s">
        <v>148</v>
      </c>
      <c r="E480" s="198" t="s">
        <v>605</v>
      </c>
      <c r="F480" s="199" t="s">
        <v>606</v>
      </c>
      <c r="G480" s="200" t="s">
        <v>411</v>
      </c>
      <c r="H480" s="201">
        <v>85.058999999999998</v>
      </c>
      <c r="I480" s="202"/>
      <c r="J480" s="203">
        <f>ROUND(I480*H480,2)</f>
        <v>0</v>
      </c>
      <c r="K480" s="204"/>
      <c r="L480" s="44"/>
      <c r="M480" s="205" t="s">
        <v>19</v>
      </c>
      <c r="N480" s="206" t="s">
        <v>42</v>
      </c>
      <c r="O480" s="84"/>
      <c r="P480" s="207">
        <f>O480*H480</f>
        <v>0</v>
      </c>
      <c r="Q480" s="207">
        <v>0</v>
      </c>
      <c r="R480" s="207">
        <f>Q480*H480</f>
        <v>0</v>
      </c>
      <c r="S480" s="207">
        <v>0</v>
      </c>
      <c r="T480" s="208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09" t="s">
        <v>152</v>
      </c>
      <c r="AT480" s="209" t="s">
        <v>148</v>
      </c>
      <c r="AU480" s="209" t="s">
        <v>79</v>
      </c>
      <c r="AY480" s="17" t="s">
        <v>145</v>
      </c>
      <c r="BE480" s="210">
        <f>IF(N480="základní",J480,0)</f>
        <v>0</v>
      </c>
      <c r="BF480" s="210">
        <f>IF(N480="snížená",J480,0)</f>
        <v>0</v>
      </c>
      <c r="BG480" s="210">
        <f>IF(N480="zákl. přenesená",J480,0)</f>
        <v>0</v>
      </c>
      <c r="BH480" s="210">
        <f>IF(N480="sníž. přenesená",J480,0)</f>
        <v>0</v>
      </c>
      <c r="BI480" s="210">
        <f>IF(N480="nulová",J480,0)</f>
        <v>0</v>
      </c>
      <c r="BJ480" s="17" t="s">
        <v>79</v>
      </c>
      <c r="BK480" s="210">
        <f>ROUND(I480*H480,2)</f>
        <v>0</v>
      </c>
      <c r="BL480" s="17" t="s">
        <v>152</v>
      </c>
      <c r="BM480" s="209" t="s">
        <v>607</v>
      </c>
    </row>
    <row r="481" s="11" customFormat="1" ht="25.92" customHeight="1">
      <c r="A481" s="11"/>
      <c r="B481" s="183"/>
      <c r="C481" s="184"/>
      <c r="D481" s="185" t="s">
        <v>70</v>
      </c>
      <c r="E481" s="186" t="s">
        <v>608</v>
      </c>
      <c r="F481" s="186" t="s">
        <v>609</v>
      </c>
      <c r="G481" s="184"/>
      <c r="H481" s="184"/>
      <c r="I481" s="187"/>
      <c r="J481" s="188">
        <f>BK481</f>
        <v>0</v>
      </c>
      <c r="K481" s="184"/>
      <c r="L481" s="189"/>
      <c r="M481" s="190"/>
      <c r="N481" s="191"/>
      <c r="O481" s="191"/>
      <c r="P481" s="192">
        <f>SUM(P482:P506)</f>
        <v>0</v>
      </c>
      <c r="Q481" s="191"/>
      <c r="R481" s="192">
        <f>SUM(R482:R506)</f>
        <v>0</v>
      </c>
      <c r="S481" s="191"/>
      <c r="T481" s="193">
        <f>SUM(T482:T506)</f>
        <v>0</v>
      </c>
      <c r="U481" s="11"/>
      <c r="V481" s="11"/>
      <c r="W481" s="11"/>
      <c r="X481" s="11"/>
      <c r="Y481" s="11"/>
      <c r="Z481" s="11"/>
      <c r="AA481" s="11"/>
      <c r="AB481" s="11"/>
      <c r="AC481" s="11"/>
      <c r="AD481" s="11"/>
      <c r="AE481" s="11"/>
      <c r="AR481" s="194" t="s">
        <v>81</v>
      </c>
      <c r="AT481" s="195" t="s">
        <v>70</v>
      </c>
      <c r="AU481" s="195" t="s">
        <v>71</v>
      </c>
      <c r="AY481" s="194" t="s">
        <v>145</v>
      </c>
      <c r="BK481" s="196">
        <f>SUM(BK482:BK506)</f>
        <v>0</v>
      </c>
    </row>
    <row r="482" s="2" customFormat="1" ht="21.75" customHeight="1">
      <c r="A482" s="38"/>
      <c r="B482" s="39"/>
      <c r="C482" s="197" t="s">
        <v>610</v>
      </c>
      <c r="D482" s="197" t="s">
        <v>148</v>
      </c>
      <c r="E482" s="198" t="s">
        <v>611</v>
      </c>
      <c r="F482" s="199" t="s">
        <v>612</v>
      </c>
      <c r="G482" s="200" t="s">
        <v>188</v>
      </c>
      <c r="H482" s="201">
        <v>60</v>
      </c>
      <c r="I482" s="202"/>
      <c r="J482" s="203">
        <f>ROUND(I482*H482,2)</f>
        <v>0</v>
      </c>
      <c r="K482" s="204"/>
      <c r="L482" s="44"/>
      <c r="M482" s="205" t="s">
        <v>19</v>
      </c>
      <c r="N482" s="206" t="s">
        <v>42</v>
      </c>
      <c r="O482" s="84"/>
      <c r="P482" s="207">
        <f>O482*H482</f>
        <v>0</v>
      </c>
      <c r="Q482" s="207">
        <v>0</v>
      </c>
      <c r="R482" s="207">
        <f>Q482*H482</f>
        <v>0</v>
      </c>
      <c r="S482" s="207">
        <v>0</v>
      </c>
      <c r="T482" s="208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09" t="s">
        <v>189</v>
      </c>
      <c r="AT482" s="209" t="s">
        <v>148</v>
      </c>
      <c r="AU482" s="209" t="s">
        <v>79</v>
      </c>
      <c r="AY482" s="17" t="s">
        <v>145</v>
      </c>
      <c r="BE482" s="210">
        <f>IF(N482="základní",J482,0)</f>
        <v>0</v>
      </c>
      <c r="BF482" s="210">
        <f>IF(N482="snížená",J482,0)</f>
        <v>0</v>
      </c>
      <c r="BG482" s="210">
        <f>IF(N482="zákl. přenesená",J482,0)</f>
        <v>0</v>
      </c>
      <c r="BH482" s="210">
        <f>IF(N482="sníž. přenesená",J482,0)</f>
        <v>0</v>
      </c>
      <c r="BI482" s="210">
        <f>IF(N482="nulová",J482,0)</f>
        <v>0</v>
      </c>
      <c r="BJ482" s="17" t="s">
        <v>79</v>
      </c>
      <c r="BK482" s="210">
        <f>ROUND(I482*H482,2)</f>
        <v>0</v>
      </c>
      <c r="BL482" s="17" t="s">
        <v>189</v>
      </c>
      <c r="BM482" s="209" t="s">
        <v>613</v>
      </c>
    </row>
    <row r="483" s="2" customFormat="1">
      <c r="A483" s="38"/>
      <c r="B483" s="39"/>
      <c r="C483" s="40"/>
      <c r="D483" s="213" t="s">
        <v>161</v>
      </c>
      <c r="E483" s="40"/>
      <c r="F483" s="234" t="s">
        <v>614</v>
      </c>
      <c r="G483" s="40"/>
      <c r="H483" s="40"/>
      <c r="I483" s="235"/>
      <c r="J483" s="40"/>
      <c r="K483" s="40"/>
      <c r="L483" s="44"/>
      <c r="M483" s="236"/>
      <c r="N483" s="237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161</v>
      </c>
      <c r="AU483" s="17" t="s">
        <v>79</v>
      </c>
    </row>
    <row r="484" s="12" customFormat="1">
      <c r="A484" s="12"/>
      <c r="B484" s="211"/>
      <c r="C484" s="212"/>
      <c r="D484" s="213" t="s">
        <v>153</v>
      </c>
      <c r="E484" s="214" t="s">
        <v>19</v>
      </c>
      <c r="F484" s="215" t="s">
        <v>615</v>
      </c>
      <c r="G484" s="212"/>
      <c r="H484" s="216">
        <v>6</v>
      </c>
      <c r="I484" s="217"/>
      <c r="J484" s="212"/>
      <c r="K484" s="212"/>
      <c r="L484" s="218"/>
      <c r="M484" s="219"/>
      <c r="N484" s="220"/>
      <c r="O484" s="220"/>
      <c r="P484" s="220"/>
      <c r="Q484" s="220"/>
      <c r="R484" s="220"/>
      <c r="S484" s="220"/>
      <c r="T484" s="221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22" t="s">
        <v>153</v>
      </c>
      <c r="AU484" s="222" t="s">
        <v>79</v>
      </c>
      <c r="AV484" s="12" t="s">
        <v>81</v>
      </c>
      <c r="AW484" s="12" t="s">
        <v>33</v>
      </c>
      <c r="AX484" s="12" t="s">
        <v>71</v>
      </c>
      <c r="AY484" s="222" t="s">
        <v>145</v>
      </c>
    </row>
    <row r="485" s="12" customFormat="1">
      <c r="A485" s="12"/>
      <c r="B485" s="211"/>
      <c r="C485" s="212"/>
      <c r="D485" s="213" t="s">
        <v>153</v>
      </c>
      <c r="E485" s="214" t="s">
        <v>19</v>
      </c>
      <c r="F485" s="215" t="s">
        <v>616</v>
      </c>
      <c r="G485" s="212"/>
      <c r="H485" s="216">
        <v>13.800000000000001</v>
      </c>
      <c r="I485" s="217"/>
      <c r="J485" s="212"/>
      <c r="K485" s="212"/>
      <c r="L485" s="218"/>
      <c r="M485" s="219"/>
      <c r="N485" s="220"/>
      <c r="O485" s="220"/>
      <c r="P485" s="220"/>
      <c r="Q485" s="220"/>
      <c r="R485" s="220"/>
      <c r="S485" s="220"/>
      <c r="T485" s="221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T485" s="222" t="s">
        <v>153</v>
      </c>
      <c r="AU485" s="222" t="s">
        <v>79</v>
      </c>
      <c r="AV485" s="12" t="s">
        <v>81</v>
      </c>
      <c r="AW485" s="12" t="s">
        <v>33</v>
      </c>
      <c r="AX485" s="12" t="s">
        <v>71</v>
      </c>
      <c r="AY485" s="222" t="s">
        <v>145</v>
      </c>
    </row>
    <row r="486" s="12" customFormat="1">
      <c r="A486" s="12"/>
      <c r="B486" s="211"/>
      <c r="C486" s="212"/>
      <c r="D486" s="213" t="s">
        <v>153</v>
      </c>
      <c r="E486" s="214" t="s">
        <v>19</v>
      </c>
      <c r="F486" s="215" t="s">
        <v>617</v>
      </c>
      <c r="G486" s="212"/>
      <c r="H486" s="216">
        <v>40.200000000000003</v>
      </c>
      <c r="I486" s="217"/>
      <c r="J486" s="212"/>
      <c r="K486" s="212"/>
      <c r="L486" s="218"/>
      <c r="M486" s="219"/>
      <c r="N486" s="220"/>
      <c r="O486" s="220"/>
      <c r="P486" s="220"/>
      <c r="Q486" s="220"/>
      <c r="R486" s="220"/>
      <c r="S486" s="220"/>
      <c r="T486" s="221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T486" s="222" t="s">
        <v>153</v>
      </c>
      <c r="AU486" s="222" t="s">
        <v>79</v>
      </c>
      <c r="AV486" s="12" t="s">
        <v>81</v>
      </c>
      <c r="AW486" s="12" t="s">
        <v>33</v>
      </c>
      <c r="AX486" s="12" t="s">
        <v>71</v>
      </c>
      <c r="AY486" s="222" t="s">
        <v>145</v>
      </c>
    </row>
    <row r="487" s="13" customFormat="1">
      <c r="A487" s="13"/>
      <c r="B487" s="223"/>
      <c r="C487" s="224"/>
      <c r="D487" s="213" t="s">
        <v>153</v>
      </c>
      <c r="E487" s="225" t="s">
        <v>19</v>
      </c>
      <c r="F487" s="226" t="s">
        <v>155</v>
      </c>
      <c r="G487" s="224"/>
      <c r="H487" s="227">
        <v>60</v>
      </c>
      <c r="I487" s="228"/>
      <c r="J487" s="224"/>
      <c r="K487" s="224"/>
      <c r="L487" s="229"/>
      <c r="M487" s="230"/>
      <c r="N487" s="231"/>
      <c r="O487" s="231"/>
      <c r="P487" s="231"/>
      <c r="Q487" s="231"/>
      <c r="R487" s="231"/>
      <c r="S487" s="231"/>
      <c r="T487" s="23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3" t="s">
        <v>153</v>
      </c>
      <c r="AU487" s="233" t="s">
        <v>79</v>
      </c>
      <c r="AV487" s="13" t="s">
        <v>152</v>
      </c>
      <c r="AW487" s="13" t="s">
        <v>33</v>
      </c>
      <c r="AX487" s="13" t="s">
        <v>79</v>
      </c>
      <c r="AY487" s="233" t="s">
        <v>145</v>
      </c>
    </row>
    <row r="488" s="2" customFormat="1" ht="16.5" customHeight="1">
      <c r="A488" s="38"/>
      <c r="B488" s="39"/>
      <c r="C488" s="197" t="s">
        <v>396</v>
      </c>
      <c r="D488" s="197" t="s">
        <v>148</v>
      </c>
      <c r="E488" s="198" t="s">
        <v>618</v>
      </c>
      <c r="F488" s="199" t="s">
        <v>619</v>
      </c>
      <c r="G488" s="200" t="s">
        <v>188</v>
      </c>
      <c r="H488" s="201">
        <v>60</v>
      </c>
      <c r="I488" s="202"/>
      <c r="J488" s="203">
        <f>ROUND(I488*H488,2)</f>
        <v>0</v>
      </c>
      <c r="K488" s="204"/>
      <c r="L488" s="44"/>
      <c r="M488" s="205" t="s">
        <v>19</v>
      </c>
      <c r="N488" s="206" t="s">
        <v>42</v>
      </c>
      <c r="O488" s="84"/>
      <c r="P488" s="207">
        <f>O488*H488</f>
        <v>0</v>
      </c>
      <c r="Q488" s="207">
        <v>0</v>
      </c>
      <c r="R488" s="207">
        <f>Q488*H488</f>
        <v>0</v>
      </c>
      <c r="S488" s="207">
        <v>0</v>
      </c>
      <c r="T488" s="20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09" t="s">
        <v>189</v>
      </c>
      <c r="AT488" s="209" t="s">
        <v>148</v>
      </c>
      <c r="AU488" s="209" t="s">
        <v>79</v>
      </c>
      <c r="AY488" s="17" t="s">
        <v>145</v>
      </c>
      <c r="BE488" s="210">
        <f>IF(N488="základní",J488,0)</f>
        <v>0</v>
      </c>
      <c r="BF488" s="210">
        <f>IF(N488="snížená",J488,0)</f>
        <v>0</v>
      </c>
      <c r="BG488" s="210">
        <f>IF(N488="zákl. přenesená",J488,0)</f>
        <v>0</v>
      </c>
      <c r="BH488" s="210">
        <f>IF(N488="sníž. přenesená",J488,0)</f>
        <v>0</v>
      </c>
      <c r="BI488" s="210">
        <f>IF(N488="nulová",J488,0)</f>
        <v>0</v>
      </c>
      <c r="BJ488" s="17" t="s">
        <v>79</v>
      </c>
      <c r="BK488" s="210">
        <f>ROUND(I488*H488,2)</f>
        <v>0</v>
      </c>
      <c r="BL488" s="17" t="s">
        <v>189</v>
      </c>
      <c r="BM488" s="209" t="s">
        <v>620</v>
      </c>
    </row>
    <row r="489" s="2" customFormat="1">
      <c r="A489" s="38"/>
      <c r="B489" s="39"/>
      <c r="C489" s="40"/>
      <c r="D489" s="213" t="s">
        <v>161</v>
      </c>
      <c r="E489" s="40"/>
      <c r="F489" s="234" t="s">
        <v>621</v>
      </c>
      <c r="G489" s="40"/>
      <c r="H489" s="40"/>
      <c r="I489" s="235"/>
      <c r="J489" s="40"/>
      <c r="K489" s="40"/>
      <c r="L489" s="44"/>
      <c r="M489" s="236"/>
      <c r="N489" s="237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161</v>
      </c>
      <c r="AU489" s="17" t="s">
        <v>79</v>
      </c>
    </row>
    <row r="490" s="2" customFormat="1" ht="21.75" customHeight="1">
      <c r="A490" s="38"/>
      <c r="B490" s="39"/>
      <c r="C490" s="197" t="s">
        <v>622</v>
      </c>
      <c r="D490" s="197" t="s">
        <v>148</v>
      </c>
      <c r="E490" s="198" t="s">
        <v>623</v>
      </c>
      <c r="F490" s="199" t="s">
        <v>624</v>
      </c>
      <c r="G490" s="200" t="s">
        <v>188</v>
      </c>
      <c r="H490" s="201">
        <v>63.988</v>
      </c>
      <c r="I490" s="202"/>
      <c r="J490" s="203">
        <f>ROUND(I490*H490,2)</f>
        <v>0</v>
      </c>
      <c r="K490" s="204"/>
      <c r="L490" s="44"/>
      <c r="M490" s="205" t="s">
        <v>19</v>
      </c>
      <c r="N490" s="206" t="s">
        <v>42</v>
      </c>
      <c r="O490" s="84"/>
      <c r="P490" s="207">
        <f>O490*H490</f>
        <v>0</v>
      </c>
      <c r="Q490" s="207">
        <v>0</v>
      </c>
      <c r="R490" s="207">
        <f>Q490*H490</f>
        <v>0</v>
      </c>
      <c r="S490" s="207">
        <v>0</v>
      </c>
      <c r="T490" s="20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09" t="s">
        <v>189</v>
      </c>
      <c r="AT490" s="209" t="s">
        <v>148</v>
      </c>
      <c r="AU490" s="209" t="s">
        <v>79</v>
      </c>
      <c r="AY490" s="17" t="s">
        <v>145</v>
      </c>
      <c r="BE490" s="210">
        <f>IF(N490="základní",J490,0)</f>
        <v>0</v>
      </c>
      <c r="BF490" s="210">
        <f>IF(N490="snížená",J490,0)</f>
        <v>0</v>
      </c>
      <c r="BG490" s="210">
        <f>IF(N490="zákl. přenesená",J490,0)</f>
        <v>0</v>
      </c>
      <c r="BH490" s="210">
        <f>IF(N490="sníž. přenesená",J490,0)</f>
        <v>0</v>
      </c>
      <c r="BI490" s="210">
        <f>IF(N490="nulová",J490,0)</f>
        <v>0</v>
      </c>
      <c r="BJ490" s="17" t="s">
        <v>79</v>
      </c>
      <c r="BK490" s="210">
        <f>ROUND(I490*H490,2)</f>
        <v>0</v>
      </c>
      <c r="BL490" s="17" t="s">
        <v>189</v>
      </c>
      <c r="BM490" s="209" t="s">
        <v>625</v>
      </c>
    </row>
    <row r="491" s="2" customFormat="1" ht="16.5" customHeight="1">
      <c r="A491" s="38"/>
      <c r="B491" s="39"/>
      <c r="C491" s="197" t="s">
        <v>403</v>
      </c>
      <c r="D491" s="197" t="s">
        <v>148</v>
      </c>
      <c r="E491" s="198" t="s">
        <v>626</v>
      </c>
      <c r="F491" s="199" t="s">
        <v>627</v>
      </c>
      <c r="G491" s="200" t="s">
        <v>188</v>
      </c>
      <c r="H491" s="201">
        <v>63.987000000000002</v>
      </c>
      <c r="I491" s="202"/>
      <c r="J491" s="203">
        <f>ROUND(I491*H491,2)</f>
        <v>0</v>
      </c>
      <c r="K491" s="204"/>
      <c r="L491" s="44"/>
      <c r="M491" s="205" t="s">
        <v>19</v>
      </c>
      <c r="N491" s="206" t="s">
        <v>42</v>
      </c>
      <c r="O491" s="84"/>
      <c r="P491" s="207">
        <f>O491*H491</f>
        <v>0</v>
      </c>
      <c r="Q491" s="207">
        <v>0</v>
      </c>
      <c r="R491" s="207">
        <f>Q491*H491</f>
        <v>0</v>
      </c>
      <c r="S491" s="207">
        <v>0</v>
      </c>
      <c r="T491" s="208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09" t="s">
        <v>189</v>
      </c>
      <c r="AT491" s="209" t="s">
        <v>148</v>
      </c>
      <c r="AU491" s="209" t="s">
        <v>79</v>
      </c>
      <c r="AY491" s="17" t="s">
        <v>145</v>
      </c>
      <c r="BE491" s="210">
        <f>IF(N491="základní",J491,0)</f>
        <v>0</v>
      </c>
      <c r="BF491" s="210">
        <f>IF(N491="snížená",J491,0)</f>
        <v>0</v>
      </c>
      <c r="BG491" s="210">
        <f>IF(N491="zákl. přenesená",J491,0)</f>
        <v>0</v>
      </c>
      <c r="BH491" s="210">
        <f>IF(N491="sníž. přenesená",J491,0)</f>
        <v>0</v>
      </c>
      <c r="BI491" s="210">
        <f>IF(N491="nulová",J491,0)</f>
        <v>0</v>
      </c>
      <c r="BJ491" s="17" t="s">
        <v>79</v>
      </c>
      <c r="BK491" s="210">
        <f>ROUND(I491*H491,2)</f>
        <v>0</v>
      </c>
      <c r="BL491" s="17" t="s">
        <v>189</v>
      </c>
      <c r="BM491" s="209" t="s">
        <v>628</v>
      </c>
    </row>
    <row r="492" s="2" customFormat="1">
      <c r="A492" s="38"/>
      <c r="B492" s="39"/>
      <c r="C492" s="40"/>
      <c r="D492" s="213" t="s">
        <v>161</v>
      </c>
      <c r="E492" s="40"/>
      <c r="F492" s="234" t="s">
        <v>629</v>
      </c>
      <c r="G492" s="40"/>
      <c r="H492" s="40"/>
      <c r="I492" s="235"/>
      <c r="J492" s="40"/>
      <c r="K492" s="40"/>
      <c r="L492" s="44"/>
      <c r="M492" s="236"/>
      <c r="N492" s="237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161</v>
      </c>
      <c r="AU492" s="17" t="s">
        <v>79</v>
      </c>
    </row>
    <row r="493" s="2" customFormat="1" ht="16.5" customHeight="1">
      <c r="A493" s="38"/>
      <c r="B493" s="39"/>
      <c r="C493" s="197" t="s">
        <v>630</v>
      </c>
      <c r="D493" s="197" t="s">
        <v>148</v>
      </c>
      <c r="E493" s="198" t="s">
        <v>631</v>
      </c>
      <c r="F493" s="199" t="s">
        <v>632</v>
      </c>
      <c r="G493" s="200" t="s">
        <v>206</v>
      </c>
      <c r="H493" s="201">
        <v>47.5</v>
      </c>
      <c r="I493" s="202"/>
      <c r="J493" s="203">
        <f>ROUND(I493*H493,2)</f>
        <v>0</v>
      </c>
      <c r="K493" s="204"/>
      <c r="L493" s="44"/>
      <c r="M493" s="205" t="s">
        <v>19</v>
      </c>
      <c r="N493" s="206" t="s">
        <v>42</v>
      </c>
      <c r="O493" s="84"/>
      <c r="P493" s="207">
        <f>O493*H493</f>
        <v>0</v>
      </c>
      <c r="Q493" s="207">
        <v>0</v>
      </c>
      <c r="R493" s="207">
        <f>Q493*H493</f>
        <v>0</v>
      </c>
      <c r="S493" s="207">
        <v>0</v>
      </c>
      <c r="T493" s="20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09" t="s">
        <v>189</v>
      </c>
      <c r="AT493" s="209" t="s">
        <v>148</v>
      </c>
      <c r="AU493" s="209" t="s">
        <v>79</v>
      </c>
      <c r="AY493" s="17" t="s">
        <v>145</v>
      </c>
      <c r="BE493" s="210">
        <f>IF(N493="základní",J493,0)</f>
        <v>0</v>
      </c>
      <c r="BF493" s="210">
        <f>IF(N493="snížená",J493,0)</f>
        <v>0</v>
      </c>
      <c r="BG493" s="210">
        <f>IF(N493="zákl. přenesená",J493,0)</f>
        <v>0</v>
      </c>
      <c r="BH493" s="210">
        <f>IF(N493="sníž. přenesená",J493,0)</f>
        <v>0</v>
      </c>
      <c r="BI493" s="210">
        <f>IF(N493="nulová",J493,0)</f>
        <v>0</v>
      </c>
      <c r="BJ493" s="17" t="s">
        <v>79</v>
      </c>
      <c r="BK493" s="210">
        <f>ROUND(I493*H493,2)</f>
        <v>0</v>
      </c>
      <c r="BL493" s="17" t="s">
        <v>189</v>
      </c>
      <c r="BM493" s="209" t="s">
        <v>633</v>
      </c>
    </row>
    <row r="494" s="2" customFormat="1">
      <c r="A494" s="38"/>
      <c r="B494" s="39"/>
      <c r="C494" s="40"/>
      <c r="D494" s="213" t="s">
        <v>161</v>
      </c>
      <c r="E494" s="40"/>
      <c r="F494" s="234" t="s">
        <v>634</v>
      </c>
      <c r="G494" s="40"/>
      <c r="H494" s="40"/>
      <c r="I494" s="235"/>
      <c r="J494" s="40"/>
      <c r="K494" s="40"/>
      <c r="L494" s="44"/>
      <c r="M494" s="236"/>
      <c r="N494" s="237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161</v>
      </c>
      <c r="AU494" s="17" t="s">
        <v>79</v>
      </c>
    </row>
    <row r="495" s="12" customFormat="1">
      <c r="A495" s="12"/>
      <c r="B495" s="211"/>
      <c r="C495" s="212"/>
      <c r="D495" s="213" t="s">
        <v>153</v>
      </c>
      <c r="E495" s="214" t="s">
        <v>19</v>
      </c>
      <c r="F495" s="215" t="s">
        <v>635</v>
      </c>
      <c r="G495" s="212"/>
      <c r="H495" s="216">
        <v>8.3499999999999996</v>
      </c>
      <c r="I495" s="217"/>
      <c r="J495" s="212"/>
      <c r="K495" s="212"/>
      <c r="L495" s="218"/>
      <c r="M495" s="219"/>
      <c r="N495" s="220"/>
      <c r="O495" s="220"/>
      <c r="P495" s="220"/>
      <c r="Q495" s="220"/>
      <c r="R495" s="220"/>
      <c r="S495" s="220"/>
      <c r="T495" s="221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T495" s="222" t="s">
        <v>153</v>
      </c>
      <c r="AU495" s="222" t="s">
        <v>79</v>
      </c>
      <c r="AV495" s="12" t="s">
        <v>81</v>
      </c>
      <c r="AW495" s="12" t="s">
        <v>33</v>
      </c>
      <c r="AX495" s="12" t="s">
        <v>71</v>
      </c>
      <c r="AY495" s="222" t="s">
        <v>145</v>
      </c>
    </row>
    <row r="496" s="12" customFormat="1">
      <c r="A496" s="12"/>
      <c r="B496" s="211"/>
      <c r="C496" s="212"/>
      <c r="D496" s="213" t="s">
        <v>153</v>
      </c>
      <c r="E496" s="214" t="s">
        <v>19</v>
      </c>
      <c r="F496" s="215" t="s">
        <v>636</v>
      </c>
      <c r="G496" s="212"/>
      <c r="H496" s="216">
        <v>8.8000000000000007</v>
      </c>
      <c r="I496" s="217"/>
      <c r="J496" s="212"/>
      <c r="K496" s="212"/>
      <c r="L496" s="218"/>
      <c r="M496" s="219"/>
      <c r="N496" s="220"/>
      <c r="O496" s="220"/>
      <c r="P496" s="220"/>
      <c r="Q496" s="220"/>
      <c r="R496" s="220"/>
      <c r="S496" s="220"/>
      <c r="T496" s="221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T496" s="222" t="s">
        <v>153</v>
      </c>
      <c r="AU496" s="222" t="s">
        <v>79</v>
      </c>
      <c r="AV496" s="12" t="s">
        <v>81</v>
      </c>
      <c r="AW496" s="12" t="s">
        <v>33</v>
      </c>
      <c r="AX496" s="12" t="s">
        <v>71</v>
      </c>
      <c r="AY496" s="222" t="s">
        <v>145</v>
      </c>
    </row>
    <row r="497" s="12" customFormat="1">
      <c r="A497" s="12"/>
      <c r="B497" s="211"/>
      <c r="C497" s="212"/>
      <c r="D497" s="213" t="s">
        <v>153</v>
      </c>
      <c r="E497" s="214" t="s">
        <v>19</v>
      </c>
      <c r="F497" s="215" t="s">
        <v>637</v>
      </c>
      <c r="G497" s="212"/>
      <c r="H497" s="216">
        <v>5.0499999999999998</v>
      </c>
      <c r="I497" s="217"/>
      <c r="J497" s="212"/>
      <c r="K497" s="212"/>
      <c r="L497" s="218"/>
      <c r="M497" s="219"/>
      <c r="N497" s="220"/>
      <c r="O497" s="220"/>
      <c r="P497" s="220"/>
      <c r="Q497" s="220"/>
      <c r="R497" s="220"/>
      <c r="S497" s="220"/>
      <c r="T497" s="221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T497" s="222" t="s">
        <v>153</v>
      </c>
      <c r="AU497" s="222" t="s">
        <v>79</v>
      </c>
      <c r="AV497" s="12" t="s">
        <v>81</v>
      </c>
      <c r="AW497" s="12" t="s">
        <v>33</v>
      </c>
      <c r="AX497" s="12" t="s">
        <v>71</v>
      </c>
      <c r="AY497" s="222" t="s">
        <v>145</v>
      </c>
    </row>
    <row r="498" s="12" customFormat="1">
      <c r="A498" s="12"/>
      <c r="B498" s="211"/>
      <c r="C498" s="212"/>
      <c r="D498" s="213" t="s">
        <v>153</v>
      </c>
      <c r="E498" s="214" t="s">
        <v>19</v>
      </c>
      <c r="F498" s="215" t="s">
        <v>638</v>
      </c>
      <c r="G498" s="212"/>
      <c r="H498" s="216">
        <v>4.4000000000000004</v>
      </c>
      <c r="I498" s="217"/>
      <c r="J498" s="212"/>
      <c r="K498" s="212"/>
      <c r="L498" s="218"/>
      <c r="M498" s="219"/>
      <c r="N498" s="220"/>
      <c r="O498" s="220"/>
      <c r="P498" s="220"/>
      <c r="Q498" s="220"/>
      <c r="R498" s="220"/>
      <c r="S498" s="220"/>
      <c r="T498" s="221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T498" s="222" t="s">
        <v>153</v>
      </c>
      <c r="AU498" s="222" t="s">
        <v>79</v>
      </c>
      <c r="AV498" s="12" t="s">
        <v>81</v>
      </c>
      <c r="AW498" s="12" t="s">
        <v>33</v>
      </c>
      <c r="AX498" s="12" t="s">
        <v>71</v>
      </c>
      <c r="AY498" s="222" t="s">
        <v>145</v>
      </c>
    </row>
    <row r="499" s="12" customFormat="1">
      <c r="A499" s="12"/>
      <c r="B499" s="211"/>
      <c r="C499" s="212"/>
      <c r="D499" s="213" t="s">
        <v>153</v>
      </c>
      <c r="E499" s="214" t="s">
        <v>19</v>
      </c>
      <c r="F499" s="215" t="s">
        <v>639</v>
      </c>
      <c r="G499" s="212"/>
      <c r="H499" s="216">
        <v>2.7000000000000002</v>
      </c>
      <c r="I499" s="217"/>
      <c r="J499" s="212"/>
      <c r="K499" s="212"/>
      <c r="L499" s="218"/>
      <c r="M499" s="219"/>
      <c r="N499" s="220"/>
      <c r="O499" s="220"/>
      <c r="P499" s="220"/>
      <c r="Q499" s="220"/>
      <c r="R499" s="220"/>
      <c r="S499" s="220"/>
      <c r="T499" s="221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222" t="s">
        <v>153</v>
      </c>
      <c r="AU499" s="222" t="s">
        <v>79</v>
      </c>
      <c r="AV499" s="12" t="s">
        <v>81</v>
      </c>
      <c r="AW499" s="12" t="s">
        <v>33</v>
      </c>
      <c r="AX499" s="12" t="s">
        <v>71</v>
      </c>
      <c r="AY499" s="222" t="s">
        <v>145</v>
      </c>
    </row>
    <row r="500" s="12" customFormat="1">
      <c r="A500" s="12"/>
      <c r="B500" s="211"/>
      <c r="C500" s="212"/>
      <c r="D500" s="213" t="s">
        <v>153</v>
      </c>
      <c r="E500" s="214" t="s">
        <v>19</v>
      </c>
      <c r="F500" s="215" t="s">
        <v>638</v>
      </c>
      <c r="G500" s="212"/>
      <c r="H500" s="216">
        <v>4.4000000000000004</v>
      </c>
      <c r="I500" s="217"/>
      <c r="J500" s="212"/>
      <c r="K500" s="212"/>
      <c r="L500" s="218"/>
      <c r="M500" s="219"/>
      <c r="N500" s="220"/>
      <c r="O500" s="220"/>
      <c r="P500" s="220"/>
      <c r="Q500" s="220"/>
      <c r="R500" s="220"/>
      <c r="S500" s="220"/>
      <c r="T500" s="221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T500" s="222" t="s">
        <v>153</v>
      </c>
      <c r="AU500" s="222" t="s">
        <v>79</v>
      </c>
      <c r="AV500" s="12" t="s">
        <v>81</v>
      </c>
      <c r="AW500" s="12" t="s">
        <v>33</v>
      </c>
      <c r="AX500" s="12" t="s">
        <v>71</v>
      </c>
      <c r="AY500" s="222" t="s">
        <v>145</v>
      </c>
    </row>
    <row r="501" s="12" customFormat="1">
      <c r="A501" s="12"/>
      <c r="B501" s="211"/>
      <c r="C501" s="212"/>
      <c r="D501" s="213" t="s">
        <v>153</v>
      </c>
      <c r="E501" s="214" t="s">
        <v>19</v>
      </c>
      <c r="F501" s="215" t="s">
        <v>639</v>
      </c>
      <c r="G501" s="212"/>
      <c r="H501" s="216">
        <v>2.7000000000000002</v>
      </c>
      <c r="I501" s="217"/>
      <c r="J501" s="212"/>
      <c r="K501" s="212"/>
      <c r="L501" s="218"/>
      <c r="M501" s="219"/>
      <c r="N501" s="220"/>
      <c r="O501" s="220"/>
      <c r="P501" s="220"/>
      <c r="Q501" s="220"/>
      <c r="R501" s="220"/>
      <c r="S501" s="220"/>
      <c r="T501" s="221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T501" s="222" t="s">
        <v>153</v>
      </c>
      <c r="AU501" s="222" t="s">
        <v>79</v>
      </c>
      <c r="AV501" s="12" t="s">
        <v>81</v>
      </c>
      <c r="AW501" s="12" t="s">
        <v>33</v>
      </c>
      <c r="AX501" s="12" t="s">
        <v>71</v>
      </c>
      <c r="AY501" s="222" t="s">
        <v>145</v>
      </c>
    </row>
    <row r="502" s="12" customFormat="1">
      <c r="A502" s="12"/>
      <c r="B502" s="211"/>
      <c r="C502" s="212"/>
      <c r="D502" s="213" t="s">
        <v>153</v>
      </c>
      <c r="E502" s="214" t="s">
        <v>19</v>
      </c>
      <c r="F502" s="215" t="s">
        <v>638</v>
      </c>
      <c r="G502" s="212"/>
      <c r="H502" s="216">
        <v>4.4000000000000004</v>
      </c>
      <c r="I502" s="217"/>
      <c r="J502" s="212"/>
      <c r="K502" s="212"/>
      <c r="L502" s="218"/>
      <c r="M502" s="219"/>
      <c r="N502" s="220"/>
      <c r="O502" s="220"/>
      <c r="P502" s="220"/>
      <c r="Q502" s="220"/>
      <c r="R502" s="220"/>
      <c r="S502" s="220"/>
      <c r="T502" s="221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T502" s="222" t="s">
        <v>153</v>
      </c>
      <c r="AU502" s="222" t="s">
        <v>79</v>
      </c>
      <c r="AV502" s="12" t="s">
        <v>81</v>
      </c>
      <c r="AW502" s="12" t="s">
        <v>33</v>
      </c>
      <c r="AX502" s="12" t="s">
        <v>71</v>
      </c>
      <c r="AY502" s="222" t="s">
        <v>145</v>
      </c>
    </row>
    <row r="503" s="12" customFormat="1">
      <c r="A503" s="12"/>
      <c r="B503" s="211"/>
      <c r="C503" s="212"/>
      <c r="D503" s="213" t="s">
        <v>153</v>
      </c>
      <c r="E503" s="214" t="s">
        <v>19</v>
      </c>
      <c r="F503" s="215" t="s">
        <v>639</v>
      </c>
      <c r="G503" s="212"/>
      <c r="H503" s="216">
        <v>2.7000000000000002</v>
      </c>
      <c r="I503" s="217"/>
      <c r="J503" s="212"/>
      <c r="K503" s="212"/>
      <c r="L503" s="218"/>
      <c r="M503" s="219"/>
      <c r="N503" s="220"/>
      <c r="O503" s="220"/>
      <c r="P503" s="220"/>
      <c r="Q503" s="220"/>
      <c r="R503" s="220"/>
      <c r="S503" s="220"/>
      <c r="T503" s="221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T503" s="222" t="s">
        <v>153</v>
      </c>
      <c r="AU503" s="222" t="s">
        <v>79</v>
      </c>
      <c r="AV503" s="12" t="s">
        <v>81</v>
      </c>
      <c r="AW503" s="12" t="s">
        <v>33</v>
      </c>
      <c r="AX503" s="12" t="s">
        <v>71</v>
      </c>
      <c r="AY503" s="222" t="s">
        <v>145</v>
      </c>
    </row>
    <row r="504" s="12" customFormat="1">
      <c r="A504" s="12"/>
      <c r="B504" s="211"/>
      <c r="C504" s="212"/>
      <c r="D504" s="213" t="s">
        <v>153</v>
      </c>
      <c r="E504" s="214" t="s">
        <v>19</v>
      </c>
      <c r="F504" s="215" t="s">
        <v>640</v>
      </c>
      <c r="G504" s="212"/>
      <c r="H504" s="216">
        <v>4</v>
      </c>
      <c r="I504" s="217"/>
      <c r="J504" s="212"/>
      <c r="K504" s="212"/>
      <c r="L504" s="218"/>
      <c r="M504" s="219"/>
      <c r="N504" s="220"/>
      <c r="O504" s="220"/>
      <c r="P504" s="220"/>
      <c r="Q504" s="220"/>
      <c r="R504" s="220"/>
      <c r="S504" s="220"/>
      <c r="T504" s="221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T504" s="222" t="s">
        <v>153</v>
      </c>
      <c r="AU504" s="222" t="s">
        <v>79</v>
      </c>
      <c r="AV504" s="12" t="s">
        <v>81</v>
      </c>
      <c r="AW504" s="12" t="s">
        <v>33</v>
      </c>
      <c r="AX504" s="12" t="s">
        <v>71</v>
      </c>
      <c r="AY504" s="222" t="s">
        <v>145</v>
      </c>
    </row>
    <row r="505" s="13" customFormat="1">
      <c r="A505" s="13"/>
      <c r="B505" s="223"/>
      <c r="C505" s="224"/>
      <c r="D505" s="213" t="s">
        <v>153</v>
      </c>
      <c r="E505" s="225" t="s">
        <v>19</v>
      </c>
      <c r="F505" s="226" t="s">
        <v>155</v>
      </c>
      <c r="G505" s="224"/>
      <c r="H505" s="227">
        <v>47.500000000000007</v>
      </c>
      <c r="I505" s="228"/>
      <c r="J505" s="224"/>
      <c r="K505" s="224"/>
      <c r="L505" s="229"/>
      <c r="M505" s="230"/>
      <c r="N505" s="231"/>
      <c r="O505" s="231"/>
      <c r="P505" s="231"/>
      <c r="Q505" s="231"/>
      <c r="R505" s="231"/>
      <c r="S505" s="231"/>
      <c r="T505" s="23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3" t="s">
        <v>153</v>
      </c>
      <c r="AU505" s="233" t="s">
        <v>79</v>
      </c>
      <c r="AV505" s="13" t="s">
        <v>152</v>
      </c>
      <c r="AW505" s="13" t="s">
        <v>33</v>
      </c>
      <c r="AX505" s="13" t="s">
        <v>79</v>
      </c>
      <c r="AY505" s="233" t="s">
        <v>145</v>
      </c>
    </row>
    <row r="506" s="2" customFormat="1" ht="21.75" customHeight="1">
      <c r="A506" s="38"/>
      <c r="B506" s="39"/>
      <c r="C506" s="197" t="s">
        <v>407</v>
      </c>
      <c r="D506" s="197" t="s">
        <v>148</v>
      </c>
      <c r="E506" s="198" t="s">
        <v>641</v>
      </c>
      <c r="F506" s="199" t="s">
        <v>642</v>
      </c>
      <c r="G506" s="200" t="s">
        <v>411</v>
      </c>
      <c r="H506" s="201">
        <v>0.44</v>
      </c>
      <c r="I506" s="202"/>
      <c r="J506" s="203">
        <f>ROUND(I506*H506,2)</f>
        <v>0</v>
      </c>
      <c r="K506" s="204"/>
      <c r="L506" s="44"/>
      <c r="M506" s="205" t="s">
        <v>19</v>
      </c>
      <c r="N506" s="206" t="s">
        <v>42</v>
      </c>
      <c r="O506" s="84"/>
      <c r="P506" s="207">
        <f>O506*H506</f>
        <v>0</v>
      </c>
      <c r="Q506" s="207">
        <v>0</v>
      </c>
      <c r="R506" s="207">
        <f>Q506*H506</f>
        <v>0</v>
      </c>
      <c r="S506" s="207">
        <v>0</v>
      </c>
      <c r="T506" s="20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09" t="s">
        <v>189</v>
      </c>
      <c r="AT506" s="209" t="s">
        <v>148</v>
      </c>
      <c r="AU506" s="209" t="s">
        <v>79</v>
      </c>
      <c r="AY506" s="17" t="s">
        <v>145</v>
      </c>
      <c r="BE506" s="210">
        <f>IF(N506="základní",J506,0)</f>
        <v>0</v>
      </c>
      <c r="BF506" s="210">
        <f>IF(N506="snížená",J506,0)</f>
        <v>0</v>
      </c>
      <c r="BG506" s="210">
        <f>IF(N506="zákl. přenesená",J506,0)</f>
        <v>0</v>
      </c>
      <c r="BH506" s="210">
        <f>IF(N506="sníž. přenesená",J506,0)</f>
        <v>0</v>
      </c>
      <c r="BI506" s="210">
        <f>IF(N506="nulová",J506,0)</f>
        <v>0</v>
      </c>
      <c r="BJ506" s="17" t="s">
        <v>79</v>
      </c>
      <c r="BK506" s="210">
        <f>ROUND(I506*H506,2)</f>
        <v>0</v>
      </c>
      <c r="BL506" s="17" t="s">
        <v>189</v>
      </c>
      <c r="BM506" s="209" t="s">
        <v>643</v>
      </c>
    </row>
    <row r="507" s="11" customFormat="1" ht="25.92" customHeight="1">
      <c r="A507" s="11"/>
      <c r="B507" s="183"/>
      <c r="C507" s="184"/>
      <c r="D507" s="185" t="s">
        <v>70</v>
      </c>
      <c r="E507" s="186" t="s">
        <v>644</v>
      </c>
      <c r="F507" s="186" t="s">
        <v>645</v>
      </c>
      <c r="G507" s="184"/>
      <c r="H507" s="184"/>
      <c r="I507" s="187"/>
      <c r="J507" s="188">
        <f>BK507</f>
        <v>0</v>
      </c>
      <c r="K507" s="184"/>
      <c r="L507" s="189"/>
      <c r="M507" s="190"/>
      <c r="N507" s="191"/>
      <c r="O507" s="191"/>
      <c r="P507" s="192">
        <f>SUM(P508:P512)</f>
        <v>0</v>
      </c>
      <c r="Q507" s="191"/>
      <c r="R507" s="192">
        <f>SUM(R508:R512)</f>
        <v>0</v>
      </c>
      <c r="S507" s="191"/>
      <c r="T507" s="193">
        <f>SUM(T508:T512)</f>
        <v>0</v>
      </c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R507" s="194" t="s">
        <v>81</v>
      </c>
      <c r="AT507" s="195" t="s">
        <v>70</v>
      </c>
      <c r="AU507" s="195" t="s">
        <v>71</v>
      </c>
      <c r="AY507" s="194" t="s">
        <v>145</v>
      </c>
      <c r="BK507" s="196">
        <f>SUM(BK508:BK512)</f>
        <v>0</v>
      </c>
    </row>
    <row r="508" s="2" customFormat="1" ht="21.75" customHeight="1">
      <c r="A508" s="38"/>
      <c r="B508" s="39"/>
      <c r="C508" s="197" t="s">
        <v>646</v>
      </c>
      <c r="D508" s="197" t="s">
        <v>148</v>
      </c>
      <c r="E508" s="198" t="s">
        <v>647</v>
      </c>
      <c r="F508" s="199" t="s">
        <v>648</v>
      </c>
      <c r="G508" s="200" t="s">
        <v>188</v>
      </c>
      <c r="H508" s="201">
        <v>3.2000000000000002</v>
      </c>
      <c r="I508" s="202"/>
      <c r="J508" s="203">
        <f>ROUND(I508*H508,2)</f>
        <v>0</v>
      </c>
      <c r="K508" s="204"/>
      <c r="L508" s="44"/>
      <c r="M508" s="205" t="s">
        <v>19</v>
      </c>
      <c r="N508" s="206" t="s">
        <v>42</v>
      </c>
      <c r="O508" s="84"/>
      <c r="P508" s="207">
        <f>O508*H508</f>
        <v>0</v>
      </c>
      <c r="Q508" s="207">
        <v>0</v>
      </c>
      <c r="R508" s="207">
        <f>Q508*H508</f>
        <v>0</v>
      </c>
      <c r="S508" s="207">
        <v>0</v>
      </c>
      <c r="T508" s="208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09" t="s">
        <v>189</v>
      </c>
      <c r="AT508" s="209" t="s">
        <v>148</v>
      </c>
      <c r="AU508" s="209" t="s">
        <v>79</v>
      </c>
      <c r="AY508" s="17" t="s">
        <v>145</v>
      </c>
      <c r="BE508" s="210">
        <f>IF(N508="základní",J508,0)</f>
        <v>0</v>
      </c>
      <c r="BF508" s="210">
        <f>IF(N508="snížená",J508,0)</f>
        <v>0</v>
      </c>
      <c r="BG508" s="210">
        <f>IF(N508="zákl. přenesená",J508,0)</f>
        <v>0</v>
      </c>
      <c r="BH508" s="210">
        <f>IF(N508="sníž. přenesená",J508,0)</f>
        <v>0</v>
      </c>
      <c r="BI508" s="210">
        <f>IF(N508="nulová",J508,0)</f>
        <v>0</v>
      </c>
      <c r="BJ508" s="17" t="s">
        <v>79</v>
      </c>
      <c r="BK508" s="210">
        <f>ROUND(I508*H508,2)</f>
        <v>0</v>
      </c>
      <c r="BL508" s="17" t="s">
        <v>189</v>
      </c>
      <c r="BM508" s="209" t="s">
        <v>649</v>
      </c>
    </row>
    <row r="509" s="12" customFormat="1">
      <c r="A509" s="12"/>
      <c r="B509" s="211"/>
      <c r="C509" s="212"/>
      <c r="D509" s="213" t="s">
        <v>153</v>
      </c>
      <c r="E509" s="214" t="s">
        <v>19</v>
      </c>
      <c r="F509" s="215" t="s">
        <v>650</v>
      </c>
      <c r="G509" s="212"/>
      <c r="H509" s="216">
        <v>1.6000000000000001</v>
      </c>
      <c r="I509" s="217"/>
      <c r="J509" s="212"/>
      <c r="K509" s="212"/>
      <c r="L509" s="218"/>
      <c r="M509" s="219"/>
      <c r="N509" s="220"/>
      <c r="O509" s="220"/>
      <c r="P509" s="220"/>
      <c r="Q509" s="220"/>
      <c r="R509" s="220"/>
      <c r="S509" s="220"/>
      <c r="T509" s="221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T509" s="222" t="s">
        <v>153</v>
      </c>
      <c r="AU509" s="222" t="s">
        <v>79</v>
      </c>
      <c r="AV509" s="12" t="s">
        <v>81</v>
      </c>
      <c r="AW509" s="12" t="s">
        <v>33</v>
      </c>
      <c r="AX509" s="12" t="s">
        <v>71</v>
      </c>
      <c r="AY509" s="222" t="s">
        <v>145</v>
      </c>
    </row>
    <row r="510" s="12" customFormat="1">
      <c r="A510" s="12"/>
      <c r="B510" s="211"/>
      <c r="C510" s="212"/>
      <c r="D510" s="213" t="s">
        <v>153</v>
      </c>
      <c r="E510" s="214" t="s">
        <v>19</v>
      </c>
      <c r="F510" s="215" t="s">
        <v>650</v>
      </c>
      <c r="G510" s="212"/>
      <c r="H510" s="216">
        <v>1.6000000000000001</v>
      </c>
      <c r="I510" s="217"/>
      <c r="J510" s="212"/>
      <c r="K510" s="212"/>
      <c r="L510" s="218"/>
      <c r="M510" s="219"/>
      <c r="N510" s="220"/>
      <c r="O510" s="220"/>
      <c r="P510" s="220"/>
      <c r="Q510" s="220"/>
      <c r="R510" s="220"/>
      <c r="S510" s="220"/>
      <c r="T510" s="221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222" t="s">
        <v>153</v>
      </c>
      <c r="AU510" s="222" t="s">
        <v>79</v>
      </c>
      <c r="AV510" s="12" t="s">
        <v>81</v>
      </c>
      <c r="AW510" s="12" t="s">
        <v>33</v>
      </c>
      <c r="AX510" s="12" t="s">
        <v>71</v>
      </c>
      <c r="AY510" s="222" t="s">
        <v>145</v>
      </c>
    </row>
    <row r="511" s="13" customFormat="1">
      <c r="A511" s="13"/>
      <c r="B511" s="223"/>
      <c r="C511" s="224"/>
      <c r="D511" s="213" t="s">
        <v>153</v>
      </c>
      <c r="E511" s="225" t="s">
        <v>19</v>
      </c>
      <c r="F511" s="226" t="s">
        <v>155</v>
      </c>
      <c r="G511" s="224"/>
      <c r="H511" s="227">
        <v>3.2000000000000002</v>
      </c>
      <c r="I511" s="228"/>
      <c r="J511" s="224"/>
      <c r="K511" s="224"/>
      <c r="L511" s="229"/>
      <c r="M511" s="230"/>
      <c r="N511" s="231"/>
      <c r="O511" s="231"/>
      <c r="P511" s="231"/>
      <c r="Q511" s="231"/>
      <c r="R511" s="231"/>
      <c r="S511" s="231"/>
      <c r="T511" s="23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3" t="s">
        <v>153</v>
      </c>
      <c r="AU511" s="233" t="s">
        <v>79</v>
      </c>
      <c r="AV511" s="13" t="s">
        <v>152</v>
      </c>
      <c r="AW511" s="13" t="s">
        <v>33</v>
      </c>
      <c r="AX511" s="13" t="s">
        <v>79</v>
      </c>
      <c r="AY511" s="233" t="s">
        <v>145</v>
      </c>
    </row>
    <row r="512" s="2" customFormat="1" ht="21.75" customHeight="1">
      <c r="A512" s="38"/>
      <c r="B512" s="39"/>
      <c r="C512" s="197" t="s">
        <v>412</v>
      </c>
      <c r="D512" s="197" t="s">
        <v>148</v>
      </c>
      <c r="E512" s="198" t="s">
        <v>651</v>
      </c>
      <c r="F512" s="199" t="s">
        <v>652</v>
      </c>
      <c r="G512" s="200" t="s">
        <v>411</v>
      </c>
      <c r="H512" s="201">
        <v>0.39600000000000002</v>
      </c>
      <c r="I512" s="202"/>
      <c r="J512" s="203">
        <f>ROUND(I512*H512,2)</f>
        <v>0</v>
      </c>
      <c r="K512" s="204"/>
      <c r="L512" s="44"/>
      <c r="M512" s="205" t="s">
        <v>19</v>
      </c>
      <c r="N512" s="206" t="s">
        <v>42</v>
      </c>
      <c r="O512" s="84"/>
      <c r="P512" s="207">
        <f>O512*H512</f>
        <v>0</v>
      </c>
      <c r="Q512" s="207">
        <v>0</v>
      </c>
      <c r="R512" s="207">
        <f>Q512*H512</f>
        <v>0</v>
      </c>
      <c r="S512" s="207">
        <v>0</v>
      </c>
      <c r="T512" s="208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09" t="s">
        <v>189</v>
      </c>
      <c r="AT512" s="209" t="s">
        <v>148</v>
      </c>
      <c r="AU512" s="209" t="s">
        <v>79</v>
      </c>
      <c r="AY512" s="17" t="s">
        <v>145</v>
      </c>
      <c r="BE512" s="210">
        <f>IF(N512="základní",J512,0)</f>
        <v>0</v>
      </c>
      <c r="BF512" s="210">
        <f>IF(N512="snížená",J512,0)</f>
        <v>0</v>
      </c>
      <c r="BG512" s="210">
        <f>IF(N512="zákl. přenesená",J512,0)</f>
        <v>0</v>
      </c>
      <c r="BH512" s="210">
        <f>IF(N512="sníž. přenesená",J512,0)</f>
        <v>0</v>
      </c>
      <c r="BI512" s="210">
        <f>IF(N512="nulová",J512,0)</f>
        <v>0</v>
      </c>
      <c r="BJ512" s="17" t="s">
        <v>79</v>
      </c>
      <c r="BK512" s="210">
        <f>ROUND(I512*H512,2)</f>
        <v>0</v>
      </c>
      <c r="BL512" s="17" t="s">
        <v>189</v>
      </c>
      <c r="BM512" s="209" t="s">
        <v>653</v>
      </c>
    </row>
    <row r="513" s="11" customFormat="1" ht="25.92" customHeight="1">
      <c r="A513" s="11"/>
      <c r="B513" s="183"/>
      <c r="C513" s="184"/>
      <c r="D513" s="185" t="s">
        <v>70</v>
      </c>
      <c r="E513" s="186" t="s">
        <v>654</v>
      </c>
      <c r="F513" s="186" t="s">
        <v>655</v>
      </c>
      <c r="G513" s="184"/>
      <c r="H513" s="184"/>
      <c r="I513" s="187"/>
      <c r="J513" s="188">
        <f>BK513</f>
        <v>0</v>
      </c>
      <c r="K513" s="184"/>
      <c r="L513" s="189"/>
      <c r="M513" s="190"/>
      <c r="N513" s="191"/>
      <c r="O513" s="191"/>
      <c r="P513" s="192">
        <f>SUM(P514:P518)</f>
        <v>0</v>
      </c>
      <c r="Q513" s="191"/>
      <c r="R513" s="192">
        <f>SUM(R514:R518)</f>
        <v>0</v>
      </c>
      <c r="S513" s="191"/>
      <c r="T513" s="193">
        <f>SUM(T514:T518)</f>
        <v>0</v>
      </c>
      <c r="U513" s="11"/>
      <c r="V513" s="11"/>
      <c r="W513" s="11"/>
      <c r="X513" s="11"/>
      <c r="Y513" s="11"/>
      <c r="Z513" s="11"/>
      <c r="AA513" s="11"/>
      <c r="AB513" s="11"/>
      <c r="AC513" s="11"/>
      <c r="AD513" s="11"/>
      <c r="AE513" s="11"/>
      <c r="AR513" s="194" t="s">
        <v>81</v>
      </c>
      <c r="AT513" s="195" t="s">
        <v>70</v>
      </c>
      <c r="AU513" s="195" t="s">
        <v>71</v>
      </c>
      <c r="AY513" s="194" t="s">
        <v>145</v>
      </c>
      <c r="BK513" s="196">
        <f>SUM(BK514:BK518)</f>
        <v>0</v>
      </c>
    </row>
    <row r="514" s="2" customFormat="1" ht="21.75" customHeight="1">
      <c r="A514" s="38"/>
      <c r="B514" s="39"/>
      <c r="C514" s="197" t="s">
        <v>656</v>
      </c>
      <c r="D514" s="197" t="s">
        <v>148</v>
      </c>
      <c r="E514" s="198" t="s">
        <v>657</v>
      </c>
      <c r="F514" s="199" t="s">
        <v>658</v>
      </c>
      <c r="G514" s="200" t="s">
        <v>206</v>
      </c>
      <c r="H514" s="201">
        <v>2</v>
      </c>
      <c r="I514" s="202"/>
      <c r="J514" s="203">
        <f>ROUND(I514*H514,2)</f>
        <v>0</v>
      </c>
      <c r="K514" s="204"/>
      <c r="L514" s="44"/>
      <c r="M514" s="205" t="s">
        <v>19</v>
      </c>
      <c r="N514" s="206" t="s">
        <v>42</v>
      </c>
      <c r="O514" s="84"/>
      <c r="P514" s="207">
        <f>O514*H514</f>
        <v>0</v>
      </c>
      <c r="Q514" s="207">
        <v>0</v>
      </c>
      <c r="R514" s="207">
        <f>Q514*H514</f>
        <v>0</v>
      </c>
      <c r="S514" s="207">
        <v>0</v>
      </c>
      <c r="T514" s="208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09" t="s">
        <v>189</v>
      </c>
      <c r="AT514" s="209" t="s">
        <v>148</v>
      </c>
      <c r="AU514" s="209" t="s">
        <v>79</v>
      </c>
      <c r="AY514" s="17" t="s">
        <v>145</v>
      </c>
      <c r="BE514" s="210">
        <f>IF(N514="základní",J514,0)</f>
        <v>0</v>
      </c>
      <c r="BF514" s="210">
        <f>IF(N514="snížená",J514,0)</f>
        <v>0</v>
      </c>
      <c r="BG514" s="210">
        <f>IF(N514="zákl. přenesená",J514,0)</f>
        <v>0</v>
      </c>
      <c r="BH514" s="210">
        <f>IF(N514="sníž. přenesená",J514,0)</f>
        <v>0</v>
      </c>
      <c r="BI514" s="210">
        <f>IF(N514="nulová",J514,0)</f>
        <v>0</v>
      </c>
      <c r="BJ514" s="17" t="s">
        <v>79</v>
      </c>
      <c r="BK514" s="210">
        <f>ROUND(I514*H514,2)</f>
        <v>0</v>
      </c>
      <c r="BL514" s="17" t="s">
        <v>189</v>
      </c>
      <c r="BM514" s="209" t="s">
        <v>659</v>
      </c>
    </row>
    <row r="515" s="2" customFormat="1" ht="21.75" customHeight="1">
      <c r="A515" s="38"/>
      <c r="B515" s="39"/>
      <c r="C515" s="197" t="s">
        <v>420</v>
      </c>
      <c r="D515" s="197" t="s">
        <v>148</v>
      </c>
      <c r="E515" s="198" t="s">
        <v>660</v>
      </c>
      <c r="F515" s="199" t="s">
        <v>661</v>
      </c>
      <c r="G515" s="200" t="s">
        <v>206</v>
      </c>
      <c r="H515" s="201">
        <v>2</v>
      </c>
      <c r="I515" s="202"/>
      <c r="J515" s="203">
        <f>ROUND(I515*H515,2)</f>
        <v>0</v>
      </c>
      <c r="K515" s="204"/>
      <c r="L515" s="44"/>
      <c r="M515" s="205" t="s">
        <v>19</v>
      </c>
      <c r="N515" s="206" t="s">
        <v>42</v>
      </c>
      <c r="O515" s="84"/>
      <c r="P515" s="207">
        <f>O515*H515</f>
        <v>0</v>
      </c>
      <c r="Q515" s="207">
        <v>0</v>
      </c>
      <c r="R515" s="207">
        <f>Q515*H515</f>
        <v>0</v>
      </c>
      <c r="S515" s="207">
        <v>0</v>
      </c>
      <c r="T515" s="208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09" t="s">
        <v>189</v>
      </c>
      <c r="AT515" s="209" t="s">
        <v>148</v>
      </c>
      <c r="AU515" s="209" t="s">
        <v>79</v>
      </c>
      <c r="AY515" s="17" t="s">
        <v>145</v>
      </c>
      <c r="BE515" s="210">
        <f>IF(N515="základní",J515,0)</f>
        <v>0</v>
      </c>
      <c r="BF515" s="210">
        <f>IF(N515="snížená",J515,0)</f>
        <v>0</v>
      </c>
      <c r="BG515" s="210">
        <f>IF(N515="zákl. přenesená",J515,0)</f>
        <v>0</v>
      </c>
      <c r="BH515" s="210">
        <f>IF(N515="sníž. přenesená",J515,0)</f>
        <v>0</v>
      </c>
      <c r="BI515" s="210">
        <f>IF(N515="nulová",J515,0)</f>
        <v>0</v>
      </c>
      <c r="BJ515" s="17" t="s">
        <v>79</v>
      </c>
      <c r="BK515" s="210">
        <f>ROUND(I515*H515,2)</f>
        <v>0</v>
      </c>
      <c r="BL515" s="17" t="s">
        <v>189</v>
      </c>
      <c r="BM515" s="209" t="s">
        <v>662</v>
      </c>
    </row>
    <row r="516" s="12" customFormat="1">
      <c r="A516" s="12"/>
      <c r="B516" s="211"/>
      <c r="C516" s="212"/>
      <c r="D516" s="213" t="s">
        <v>153</v>
      </c>
      <c r="E516" s="214" t="s">
        <v>19</v>
      </c>
      <c r="F516" s="215" t="s">
        <v>362</v>
      </c>
      <c r="G516" s="212"/>
      <c r="H516" s="216">
        <v>2</v>
      </c>
      <c r="I516" s="217"/>
      <c r="J516" s="212"/>
      <c r="K516" s="212"/>
      <c r="L516" s="218"/>
      <c r="M516" s="219"/>
      <c r="N516" s="220"/>
      <c r="O516" s="220"/>
      <c r="P516" s="220"/>
      <c r="Q516" s="220"/>
      <c r="R516" s="220"/>
      <c r="S516" s="220"/>
      <c r="T516" s="221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T516" s="222" t="s">
        <v>153</v>
      </c>
      <c r="AU516" s="222" t="s">
        <v>79</v>
      </c>
      <c r="AV516" s="12" t="s">
        <v>81</v>
      </c>
      <c r="AW516" s="12" t="s">
        <v>33</v>
      </c>
      <c r="AX516" s="12" t="s">
        <v>71</v>
      </c>
      <c r="AY516" s="222" t="s">
        <v>145</v>
      </c>
    </row>
    <row r="517" s="13" customFormat="1">
      <c r="A517" s="13"/>
      <c r="B517" s="223"/>
      <c r="C517" s="224"/>
      <c r="D517" s="213" t="s">
        <v>153</v>
      </c>
      <c r="E517" s="225" t="s">
        <v>19</v>
      </c>
      <c r="F517" s="226" t="s">
        <v>155</v>
      </c>
      <c r="G517" s="224"/>
      <c r="H517" s="227">
        <v>2</v>
      </c>
      <c r="I517" s="228"/>
      <c r="J517" s="224"/>
      <c r="K517" s="224"/>
      <c r="L517" s="229"/>
      <c r="M517" s="230"/>
      <c r="N517" s="231"/>
      <c r="O517" s="231"/>
      <c r="P517" s="231"/>
      <c r="Q517" s="231"/>
      <c r="R517" s="231"/>
      <c r="S517" s="231"/>
      <c r="T517" s="23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3" t="s">
        <v>153</v>
      </c>
      <c r="AU517" s="233" t="s">
        <v>79</v>
      </c>
      <c r="AV517" s="13" t="s">
        <v>152</v>
      </c>
      <c r="AW517" s="13" t="s">
        <v>33</v>
      </c>
      <c r="AX517" s="13" t="s">
        <v>79</v>
      </c>
      <c r="AY517" s="233" t="s">
        <v>145</v>
      </c>
    </row>
    <row r="518" s="2" customFormat="1" ht="21.75" customHeight="1">
      <c r="A518" s="38"/>
      <c r="B518" s="39"/>
      <c r="C518" s="197" t="s">
        <v>663</v>
      </c>
      <c r="D518" s="197" t="s">
        <v>148</v>
      </c>
      <c r="E518" s="198" t="s">
        <v>664</v>
      </c>
      <c r="F518" s="199" t="s">
        <v>665</v>
      </c>
      <c r="G518" s="200" t="s">
        <v>411</v>
      </c>
      <c r="H518" s="201">
        <v>0.0060000000000000001</v>
      </c>
      <c r="I518" s="202"/>
      <c r="J518" s="203">
        <f>ROUND(I518*H518,2)</f>
        <v>0</v>
      </c>
      <c r="K518" s="204"/>
      <c r="L518" s="44"/>
      <c r="M518" s="205" t="s">
        <v>19</v>
      </c>
      <c r="N518" s="206" t="s">
        <v>42</v>
      </c>
      <c r="O518" s="84"/>
      <c r="P518" s="207">
        <f>O518*H518</f>
        <v>0</v>
      </c>
      <c r="Q518" s="207">
        <v>0</v>
      </c>
      <c r="R518" s="207">
        <f>Q518*H518</f>
        <v>0</v>
      </c>
      <c r="S518" s="207">
        <v>0</v>
      </c>
      <c r="T518" s="208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09" t="s">
        <v>189</v>
      </c>
      <c r="AT518" s="209" t="s">
        <v>148</v>
      </c>
      <c r="AU518" s="209" t="s">
        <v>79</v>
      </c>
      <c r="AY518" s="17" t="s">
        <v>145</v>
      </c>
      <c r="BE518" s="210">
        <f>IF(N518="základní",J518,0)</f>
        <v>0</v>
      </c>
      <c r="BF518" s="210">
        <f>IF(N518="snížená",J518,0)</f>
        <v>0</v>
      </c>
      <c r="BG518" s="210">
        <f>IF(N518="zákl. přenesená",J518,0)</f>
        <v>0</v>
      </c>
      <c r="BH518" s="210">
        <f>IF(N518="sníž. přenesená",J518,0)</f>
        <v>0</v>
      </c>
      <c r="BI518" s="210">
        <f>IF(N518="nulová",J518,0)</f>
        <v>0</v>
      </c>
      <c r="BJ518" s="17" t="s">
        <v>79</v>
      </c>
      <c r="BK518" s="210">
        <f>ROUND(I518*H518,2)</f>
        <v>0</v>
      </c>
      <c r="BL518" s="17" t="s">
        <v>189</v>
      </c>
      <c r="BM518" s="209" t="s">
        <v>666</v>
      </c>
    </row>
    <row r="519" s="11" customFormat="1" ht="25.92" customHeight="1">
      <c r="A519" s="11"/>
      <c r="B519" s="183"/>
      <c r="C519" s="184"/>
      <c r="D519" s="185" t="s">
        <v>70</v>
      </c>
      <c r="E519" s="186" t="s">
        <v>667</v>
      </c>
      <c r="F519" s="186" t="s">
        <v>668</v>
      </c>
      <c r="G519" s="184"/>
      <c r="H519" s="184"/>
      <c r="I519" s="187"/>
      <c r="J519" s="188">
        <f>BK519</f>
        <v>0</v>
      </c>
      <c r="K519" s="184"/>
      <c r="L519" s="189"/>
      <c r="M519" s="190"/>
      <c r="N519" s="191"/>
      <c r="O519" s="191"/>
      <c r="P519" s="192">
        <f>SUM(P520:P585)</f>
        <v>0</v>
      </c>
      <c r="Q519" s="191"/>
      <c r="R519" s="192">
        <f>SUM(R520:R585)</f>
        <v>0</v>
      </c>
      <c r="S519" s="191"/>
      <c r="T519" s="193">
        <f>SUM(T520:T585)</f>
        <v>0</v>
      </c>
      <c r="U519" s="11"/>
      <c r="V519" s="11"/>
      <c r="W519" s="11"/>
      <c r="X519" s="11"/>
      <c r="Y519" s="11"/>
      <c r="Z519" s="11"/>
      <c r="AA519" s="11"/>
      <c r="AB519" s="11"/>
      <c r="AC519" s="11"/>
      <c r="AD519" s="11"/>
      <c r="AE519" s="11"/>
      <c r="AR519" s="194" t="s">
        <v>81</v>
      </c>
      <c r="AT519" s="195" t="s">
        <v>70</v>
      </c>
      <c r="AU519" s="195" t="s">
        <v>71</v>
      </c>
      <c r="AY519" s="194" t="s">
        <v>145</v>
      </c>
      <c r="BK519" s="196">
        <f>SUM(BK520:BK585)</f>
        <v>0</v>
      </c>
    </row>
    <row r="520" s="2" customFormat="1" ht="21.75" customHeight="1">
      <c r="A520" s="38"/>
      <c r="B520" s="39"/>
      <c r="C520" s="197" t="s">
        <v>423</v>
      </c>
      <c r="D520" s="197" t="s">
        <v>148</v>
      </c>
      <c r="E520" s="198" t="s">
        <v>669</v>
      </c>
      <c r="F520" s="199" t="s">
        <v>670</v>
      </c>
      <c r="G520" s="200" t="s">
        <v>188</v>
      </c>
      <c r="H520" s="201">
        <v>38.384999999999998</v>
      </c>
      <c r="I520" s="202"/>
      <c r="J520" s="203">
        <f>ROUND(I520*H520,2)</f>
        <v>0</v>
      </c>
      <c r="K520" s="204"/>
      <c r="L520" s="44"/>
      <c r="M520" s="205" t="s">
        <v>19</v>
      </c>
      <c r="N520" s="206" t="s">
        <v>42</v>
      </c>
      <c r="O520" s="84"/>
      <c r="P520" s="207">
        <f>O520*H520</f>
        <v>0</v>
      </c>
      <c r="Q520" s="207">
        <v>0</v>
      </c>
      <c r="R520" s="207">
        <f>Q520*H520</f>
        <v>0</v>
      </c>
      <c r="S520" s="207">
        <v>0</v>
      </c>
      <c r="T520" s="208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09" t="s">
        <v>189</v>
      </c>
      <c r="AT520" s="209" t="s">
        <v>148</v>
      </c>
      <c r="AU520" s="209" t="s">
        <v>79</v>
      </c>
      <c r="AY520" s="17" t="s">
        <v>145</v>
      </c>
      <c r="BE520" s="210">
        <f>IF(N520="základní",J520,0)</f>
        <v>0</v>
      </c>
      <c r="BF520" s="210">
        <f>IF(N520="snížená",J520,0)</f>
        <v>0</v>
      </c>
      <c r="BG520" s="210">
        <f>IF(N520="zákl. přenesená",J520,0)</f>
        <v>0</v>
      </c>
      <c r="BH520" s="210">
        <f>IF(N520="sníž. přenesená",J520,0)</f>
        <v>0</v>
      </c>
      <c r="BI520" s="210">
        <f>IF(N520="nulová",J520,0)</f>
        <v>0</v>
      </c>
      <c r="BJ520" s="17" t="s">
        <v>79</v>
      </c>
      <c r="BK520" s="210">
        <f>ROUND(I520*H520,2)</f>
        <v>0</v>
      </c>
      <c r="BL520" s="17" t="s">
        <v>189</v>
      </c>
      <c r="BM520" s="209" t="s">
        <v>671</v>
      </c>
    </row>
    <row r="521" s="12" customFormat="1">
      <c r="A521" s="12"/>
      <c r="B521" s="211"/>
      <c r="C521" s="212"/>
      <c r="D521" s="213" t="s">
        <v>153</v>
      </c>
      <c r="E521" s="214" t="s">
        <v>19</v>
      </c>
      <c r="F521" s="215" t="s">
        <v>672</v>
      </c>
      <c r="G521" s="212"/>
      <c r="H521" s="216">
        <v>24.635000000000002</v>
      </c>
      <c r="I521" s="217"/>
      <c r="J521" s="212"/>
      <c r="K521" s="212"/>
      <c r="L521" s="218"/>
      <c r="M521" s="219"/>
      <c r="N521" s="220"/>
      <c r="O521" s="220"/>
      <c r="P521" s="220"/>
      <c r="Q521" s="220"/>
      <c r="R521" s="220"/>
      <c r="S521" s="220"/>
      <c r="T521" s="221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222" t="s">
        <v>153</v>
      </c>
      <c r="AU521" s="222" t="s">
        <v>79</v>
      </c>
      <c r="AV521" s="12" t="s">
        <v>81</v>
      </c>
      <c r="AW521" s="12" t="s">
        <v>33</v>
      </c>
      <c r="AX521" s="12" t="s">
        <v>71</v>
      </c>
      <c r="AY521" s="222" t="s">
        <v>145</v>
      </c>
    </row>
    <row r="522" s="12" customFormat="1">
      <c r="A522" s="12"/>
      <c r="B522" s="211"/>
      <c r="C522" s="212"/>
      <c r="D522" s="213" t="s">
        <v>153</v>
      </c>
      <c r="E522" s="214" t="s">
        <v>19</v>
      </c>
      <c r="F522" s="215" t="s">
        <v>673</v>
      </c>
      <c r="G522" s="212"/>
      <c r="H522" s="216">
        <v>-5.9000000000000004</v>
      </c>
      <c r="I522" s="217"/>
      <c r="J522" s="212"/>
      <c r="K522" s="212"/>
      <c r="L522" s="218"/>
      <c r="M522" s="219"/>
      <c r="N522" s="220"/>
      <c r="O522" s="220"/>
      <c r="P522" s="220"/>
      <c r="Q522" s="220"/>
      <c r="R522" s="220"/>
      <c r="S522" s="220"/>
      <c r="T522" s="221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T522" s="222" t="s">
        <v>153</v>
      </c>
      <c r="AU522" s="222" t="s">
        <v>79</v>
      </c>
      <c r="AV522" s="12" t="s">
        <v>81</v>
      </c>
      <c r="AW522" s="12" t="s">
        <v>33</v>
      </c>
      <c r="AX522" s="12" t="s">
        <v>71</v>
      </c>
      <c r="AY522" s="222" t="s">
        <v>145</v>
      </c>
    </row>
    <row r="523" s="12" customFormat="1">
      <c r="A523" s="12"/>
      <c r="B523" s="211"/>
      <c r="C523" s="212"/>
      <c r="D523" s="213" t="s">
        <v>153</v>
      </c>
      <c r="E523" s="214" t="s">
        <v>19</v>
      </c>
      <c r="F523" s="215" t="s">
        <v>674</v>
      </c>
      <c r="G523" s="212"/>
      <c r="H523" s="216">
        <v>6.4000000000000004</v>
      </c>
      <c r="I523" s="217"/>
      <c r="J523" s="212"/>
      <c r="K523" s="212"/>
      <c r="L523" s="218"/>
      <c r="M523" s="219"/>
      <c r="N523" s="220"/>
      <c r="O523" s="220"/>
      <c r="P523" s="220"/>
      <c r="Q523" s="220"/>
      <c r="R523" s="220"/>
      <c r="S523" s="220"/>
      <c r="T523" s="221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T523" s="222" t="s">
        <v>153</v>
      </c>
      <c r="AU523" s="222" t="s">
        <v>79</v>
      </c>
      <c r="AV523" s="12" t="s">
        <v>81</v>
      </c>
      <c r="AW523" s="12" t="s">
        <v>33</v>
      </c>
      <c r="AX523" s="12" t="s">
        <v>71</v>
      </c>
      <c r="AY523" s="222" t="s">
        <v>145</v>
      </c>
    </row>
    <row r="524" s="12" customFormat="1">
      <c r="A524" s="12"/>
      <c r="B524" s="211"/>
      <c r="C524" s="212"/>
      <c r="D524" s="213" t="s">
        <v>153</v>
      </c>
      <c r="E524" s="214" t="s">
        <v>19</v>
      </c>
      <c r="F524" s="215" t="s">
        <v>675</v>
      </c>
      <c r="G524" s="212"/>
      <c r="H524" s="216">
        <v>13.25</v>
      </c>
      <c r="I524" s="217"/>
      <c r="J524" s="212"/>
      <c r="K524" s="212"/>
      <c r="L524" s="218"/>
      <c r="M524" s="219"/>
      <c r="N524" s="220"/>
      <c r="O524" s="220"/>
      <c r="P524" s="220"/>
      <c r="Q524" s="220"/>
      <c r="R524" s="220"/>
      <c r="S524" s="220"/>
      <c r="T524" s="221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T524" s="222" t="s">
        <v>153</v>
      </c>
      <c r="AU524" s="222" t="s">
        <v>79</v>
      </c>
      <c r="AV524" s="12" t="s">
        <v>81</v>
      </c>
      <c r="AW524" s="12" t="s">
        <v>33</v>
      </c>
      <c r="AX524" s="12" t="s">
        <v>71</v>
      </c>
      <c r="AY524" s="222" t="s">
        <v>145</v>
      </c>
    </row>
    <row r="525" s="13" customFormat="1">
      <c r="A525" s="13"/>
      <c r="B525" s="223"/>
      <c r="C525" s="224"/>
      <c r="D525" s="213" t="s">
        <v>153</v>
      </c>
      <c r="E525" s="225" t="s">
        <v>19</v>
      </c>
      <c r="F525" s="226" t="s">
        <v>155</v>
      </c>
      <c r="G525" s="224"/>
      <c r="H525" s="227">
        <v>38.384999999999998</v>
      </c>
      <c r="I525" s="228"/>
      <c r="J525" s="224"/>
      <c r="K525" s="224"/>
      <c r="L525" s="229"/>
      <c r="M525" s="230"/>
      <c r="N525" s="231"/>
      <c r="O525" s="231"/>
      <c r="P525" s="231"/>
      <c r="Q525" s="231"/>
      <c r="R525" s="231"/>
      <c r="S525" s="231"/>
      <c r="T525" s="23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3" t="s">
        <v>153</v>
      </c>
      <c r="AU525" s="233" t="s">
        <v>79</v>
      </c>
      <c r="AV525" s="13" t="s">
        <v>152</v>
      </c>
      <c r="AW525" s="13" t="s">
        <v>33</v>
      </c>
      <c r="AX525" s="13" t="s">
        <v>79</v>
      </c>
      <c r="AY525" s="233" t="s">
        <v>145</v>
      </c>
    </row>
    <row r="526" s="2" customFormat="1" ht="21.75" customHeight="1">
      <c r="A526" s="38"/>
      <c r="B526" s="39"/>
      <c r="C526" s="197" t="s">
        <v>676</v>
      </c>
      <c r="D526" s="197" t="s">
        <v>148</v>
      </c>
      <c r="E526" s="198" t="s">
        <v>677</v>
      </c>
      <c r="F526" s="199" t="s">
        <v>678</v>
      </c>
      <c r="G526" s="200" t="s">
        <v>188</v>
      </c>
      <c r="H526" s="201">
        <v>35.435000000000002</v>
      </c>
      <c r="I526" s="202"/>
      <c r="J526" s="203">
        <f>ROUND(I526*H526,2)</f>
        <v>0</v>
      </c>
      <c r="K526" s="204"/>
      <c r="L526" s="44"/>
      <c r="M526" s="205" t="s">
        <v>19</v>
      </c>
      <c r="N526" s="206" t="s">
        <v>42</v>
      </c>
      <c r="O526" s="84"/>
      <c r="P526" s="207">
        <f>O526*H526</f>
        <v>0</v>
      </c>
      <c r="Q526" s="207">
        <v>0</v>
      </c>
      <c r="R526" s="207">
        <f>Q526*H526</f>
        <v>0</v>
      </c>
      <c r="S526" s="207">
        <v>0</v>
      </c>
      <c r="T526" s="208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09" t="s">
        <v>189</v>
      </c>
      <c r="AT526" s="209" t="s">
        <v>148</v>
      </c>
      <c r="AU526" s="209" t="s">
        <v>79</v>
      </c>
      <c r="AY526" s="17" t="s">
        <v>145</v>
      </c>
      <c r="BE526" s="210">
        <f>IF(N526="základní",J526,0)</f>
        <v>0</v>
      </c>
      <c r="BF526" s="210">
        <f>IF(N526="snížená",J526,0)</f>
        <v>0</v>
      </c>
      <c r="BG526" s="210">
        <f>IF(N526="zákl. přenesená",J526,0)</f>
        <v>0</v>
      </c>
      <c r="BH526" s="210">
        <f>IF(N526="sníž. přenesená",J526,0)</f>
        <v>0</v>
      </c>
      <c r="BI526" s="210">
        <f>IF(N526="nulová",J526,0)</f>
        <v>0</v>
      </c>
      <c r="BJ526" s="17" t="s">
        <v>79</v>
      </c>
      <c r="BK526" s="210">
        <f>ROUND(I526*H526,2)</f>
        <v>0</v>
      </c>
      <c r="BL526" s="17" t="s">
        <v>189</v>
      </c>
      <c r="BM526" s="209" t="s">
        <v>679</v>
      </c>
    </row>
    <row r="527" s="12" customFormat="1">
      <c r="A527" s="12"/>
      <c r="B527" s="211"/>
      <c r="C527" s="212"/>
      <c r="D527" s="213" t="s">
        <v>153</v>
      </c>
      <c r="E527" s="214" t="s">
        <v>19</v>
      </c>
      <c r="F527" s="215" t="s">
        <v>672</v>
      </c>
      <c r="G527" s="212"/>
      <c r="H527" s="216">
        <v>24.635000000000002</v>
      </c>
      <c r="I527" s="217"/>
      <c r="J527" s="212"/>
      <c r="K527" s="212"/>
      <c r="L527" s="218"/>
      <c r="M527" s="219"/>
      <c r="N527" s="220"/>
      <c r="O527" s="220"/>
      <c r="P527" s="220"/>
      <c r="Q527" s="220"/>
      <c r="R527" s="220"/>
      <c r="S527" s="220"/>
      <c r="T527" s="221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22" t="s">
        <v>153</v>
      </c>
      <c r="AU527" s="222" t="s">
        <v>79</v>
      </c>
      <c r="AV527" s="12" t="s">
        <v>81</v>
      </c>
      <c r="AW527" s="12" t="s">
        <v>33</v>
      </c>
      <c r="AX527" s="12" t="s">
        <v>71</v>
      </c>
      <c r="AY527" s="222" t="s">
        <v>145</v>
      </c>
    </row>
    <row r="528" s="12" customFormat="1">
      <c r="A528" s="12"/>
      <c r="B528" s="211"/>
      <c r="C528" s="212"/>
      <c r="D528" s="213" t="s">
        <v>153</v>
      </c>
      <c r="E528" s="214" t="s">
        <v>19</v>
      </c>
      <c r="F528" s="215" t="s">
        <v>680</v>
      </c>
      <c r="G528" s="212"/>
      <c r="H528" s="216">
        <v>10.800000000000001</v>
      </c>
      <c r="I528" s="217"/>
      <c r="J528" s="212"/>
      <c r="K528" s="212"/>
      <c r="L528" s="218"/>
      <c r="M528" s="219"/>
      <c r="N528" s="220"/>
      <c r="O528" s="220"/>
      <c r="P528" s="220"/>
      <c r="Q528" s="220"/>
      <c r="R528" s="220"/>
      <c r="S528" s="220"/>
      <c r="T528" s="221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T528" s="222" t="s">
        <v>153</v>
      </c>
      <c r="AU528" s="222" t="s">
        <v>79</v>
      </c>
      <c r="AV528" s="12" t="s">
        <v>81</v>
      </c>
      <c r="AW528" s="12" t="s">
        <v>33</v>
      </c>
      <c r="AX528" s="12" t="s">
        <v>71</v>
      </c>
      <c r="AY528" s="222" t="s">
        <v>145</v>
      </c>
    </row>
    <row r="529" s="13" customFormat="1">
      <c r="A529" s="13"/>
      <c r="B529" s="223"/>
      <c r="C529" s="224"/>
      <c r="D529" s="213" t="s">
        <v>153</v>
      </c>
      <c r="E529" s="225" t="s">
        <v>19</v>
      </c>
      <c r="F529" s="226" t="s">
        <v>155</v>
      </c>
      <c r="G529" s="224"/>
      <c r="H529" s="227">
        <v>35.435000000000002</v>
      </c>
      <c r="I529" s="228"/>
      <c r="J529" s="224"/>
      <c r="K529" s="224"/>
      <c r="L529" s="229"/>
      <c r="M529" s="230"/>
      <c r="N529" s="231"/>
      <c r="O529" s="231"/>
      <c r="P529" s="231"/>
      <c r="Q529" s="231"/>
      <c r="R529" s="231"/>
      <c r="S529" s="231"/>
      <c r="T529" s="23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3" t="s">
        <v>153</v>
      </c>
      <c r="AU529" s="233" t="s">
        <v>79</v>
      </c>
      <c r="AV529" s="13" t="s">
        <v>152</v>
      </c>
      <c r="AW529" s="13" t="s">
        <v>33</v>
      </c>
      <c r="AX529" s="13" t="s">
        <v>79</v>
      </c>
      <c r="AY529" s="233" t="s">
        <v>145</v>
      </c>
    </row>
    <row r="530" s="2" customFormat="1" ht="16.5" customHeight="1">
      <c r="A530" s="38"/>
      <c r="B530" s="39"/>
      <c r="C530" s="197" t="s">
        <v>428</v>
      </c>
      <c r="D530" s="197" t="s">
        <v>148</v>
      </c>
      <c r="E530" s="198" t="s">
        <v>681</v>
      </c>
      <c r="F530" s="199" t="s">
        <v>682</v>
      </c>
      <c r="G530" s="200" t="s">
        <v>206</v>
      </c>
      <c r="H530" s="201">
        <v>8.5999999999999996</v>
      </c>
      <c r="I530" s="202"/>
      <c r="J530" s="203">
        <f>ROUND(I530*H530,2)</f>
        <v>0</v>
      </c>
      <c r="K530" s="204"/>
      <c r="L530" s="44"/>
      <c r="M530" s="205" t="s">
        <v>19</v>
      </c>
      <c r="N530" s="206" t="s">
        <v>42</v>
      </c>
      <c r="O530" s="84"/>
      <c r="P530" s="207">
        <f>O530*H530</f>
        <v>0</v>
      </c>
      <c r="Q530" s="207">
        <v>0</v>
      </c>
      <c r="R530" s="207">
        <f>Q530*H530</f>
        <v>0</v>
      </c>
      <c r="S530" s="207">
        <v>0</v>
      </c>
      <c r="T530" s="208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09" t="s">
        <v>189</v>
      </c>
      <c r="AT530" s="209" t="s">
        <v>148</v>
      </c>
      <c r="AU530" s="209" t="s">
        <v>79</v>
      </c>
      <c r="AY530" s="17" t="s">
        <v>145</v>
      </c>
      <c r="BE530" s="210">
        <f>IF(N530="základní",J530,0)</f>
        <v>0</v>
      </c>
      <c r="BF530" s="210">
        <f>IF(N530="snížená",J530,0)</f>
        <v>0</v>
      </c>
      <c r="BG530" s="210">
        <f>IF(N530="zákl. přenesená",J530,0)</f>
        <v>0</v>
      </c>
      <c r="BH530" s="210">
        <f>IF(N530="sníž. přenesená",J530,0)</f>
        <v>0</v>
      </c>
      <c r="BI530" s="210">
        <f>IF(N530="nulová",J530,0)</f>
        <v>0</v>
      </c>
      <c r="BJ530" s="17" t="s">
        <v>79</v>
      </c>
      <c r="BK530" s="210">
        <f>ROUND(I530*H530,2)</f>
        <v>0</v>
      </c>
      <c r="BL530" s="17" t="s">
        <v>189</v>
      </c>
      <c r="BM530" s="209" t="s">
        <v>683</v>
      </c>
    </row>
    <row r="531" s="12" customFormat="1">
      <c r="A531" s="12"/>
      <c r="B531" s="211"/>
      <c r="C531" s="212"/>
      <c r="D531" s="213" t="s">
        <v>153</v>
      </c>
      <c r="E531" s="214" t="s">
        <v>19</v>
      </c>
      <c r="F531" s="215" t="s">
        <v>684</v>
      </c>
      <c r="G531" s="212"/>
      <c r="H531" s="216">
        <v>8.5999999999999996</v>
      </c>
      <c r="I531" s="217"/>
      <c r="J531" s="212"/>
      <c r="K531" s="212"/>
      <c r="L531" s="218"/>
      <c r="M531" s="219"/>
      <c r="N531" s="220"/>
      <c r="O531" s="220"/>
      <c r="P531" s="220"/>
      <c r="Q531" s="220"/>
      <c r="R531" s="220"/>
      <c r="S531" s="220"/>
      <c r="T531" s="221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T531" s="222" t="s">
        <v>153</v>
      </c>
      <c r="AU531" s="222" t="s">
        <v>79</v>
      </c>
      <c r="AV531" s="12" t="s">
        <v>81</v>
      </c>
      <c r="AW531" s="12" t="s">
        <v>33</v>
      </c>
      <c r="AX531" s="12" t="s">
        <v>71</v>
      </c>
      <c r="AY531" s="222" t="s">
        <v>145</v>
      </c>
    </row>
    <row r="532" s="13" customFormat="1">
      <c r="A532" s="13"/>
      <c r="B532" s="223"/>
      <c r="C532" s="224"/>
      <c r="D532" s="213" t="s">
        <v>153</v>
      </c>
      <c r="E532" s="225" t="s">
        <v>19</v>
      </c>
      <c r="F532" s="226" t="s">
        <v>155</v>
      </c>
      <c r="G532" s="224"/>
      <c r="H532" s="227">
        <v>8.5999999999999996</v>
      </c>
      <c r="I532" s="228"/>
      <c r="J532" s="224"/>
      <c r="K532" s="224"/>
      <c r="L532" s="229"/>
      <c r="M532" s="230"/>
      <c r="N532" s="231"/>
      <c r="O532" s="231"/>
      <c r="P532" s="231"/>
      <c r="Q532" s="231"/>
      <c r="R532" s="231"/>
      <c r="S532" s="231"/>
      <c r="T532" s="23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3" t="s">
        <v>153</v>
      </c>
      <c r="AU532" s="233" t="s">
        <v>79</v>
      </c>
      <c r="AV532" s="13" t="s">
        <v>152</v>
      </c>
      <c r="AW532" s="13" t="s">
        <v>33</v>
      </c>
      <c r="AX532" s="13" t="s">
        <v>79</v>
      </c>
      <c r="AY532" s="233" t="s">
        <v>145</v>
      </c>
    </row>
    <row r="533" s="2" customFormat="1" ht="21.75" customHeight="1">
      <c r="A533" s="38"/>
      <c r="B533" s="39"/>
      <c r="C533" s="197" t="s">
        <v>685</v>
      </c>
      <c r="D533" s="197" t="s">
        <v>148</v>
      </c>
      <c r="E533" s="198" t="s">
        <v>686</v>
      </c>
      <c r="F533" s="199" t="s">
        <v>687</v>
      </c>
      <c r="G533" s="200" t="s">
        <v>160</v>
      </c>
      <c r="H533" s="201">
        <v>36</v>
      </c>
      <c r="I533" s="202"/>
      <c r="J533" s="203">
        <f>ROUND(I533*H533,2)</f>
        <v>0</v>
      </c>
      <c r="K533" s="204"/>
      <c r="L533" s="44"/>
      <c r="M533" s="205" t="s">
        <v>19</v>
      </c>
      <c r="N533" s="206" t="s">
        <v>42</v>
      </c>
      <c r="O533" s="84"/>
      <c r="P533" s="207">
        <f>O533*H533</f>
        <v>0</v>
      </c>
      <c r="Q533" s="207">
        <v>0</v>
      </c>
      <c r="R533" s="207">
        <f>Q533*H533</f>
        <v>0</v>
      </c>
      <c r="S533" s="207">
        <v>0</v>
      </c>
      <c r="T533" s="20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09" t="s">
        <v>189</v>
      </c>
      <c r="AT533" s="209" t="s">
        <v>148</v>
      </c>
      <c r="AU533" s="209" t="s">
        <v>79</v>
      </c>
      <c r="AY533" s="17" t="s">
        <v>145</v>
      </c>
      <c r="BE533" s="210">
        <f>IF(N533="základní",J533,0)</f>
        <v>0</v>
      </c>
      <c r="BF533" s="210">
        <f>IF(N533="snížená",J533,0)</f>
        <v>0</v>
      </c>
      <c r="BG533" s="210">
        <f>IF(N533="zákl. přenesená",J533,0)</f>
        <v>0</v>
      </c>
      <c r="BH533" s="210">
        <f>IF(N533="sníž. přenesená",J533,0)</f>
        <v>0</v>
      </c>
      <c r="BI533" s="210">
        <f>IF(N533="nulová",J533,0)</f>
        <v>0</v>
      </c>
      <c r="BJ533" s="17" t="s">
        <v>79</v>
      </c>
      <c r="BK533" s="210">
        <f>ROUND(I533*H533,2)</f>
        <v>0</v>
      </c>
      <c r="BL533" s="17" t="s">
        <v>189</v>
      </c>
      <c r="BM533" s="209" t="s">
        <v>688</v>
      </c>
    </row>
    <row r="534" s="2" customFormat="1" ht="16.5" customHeight="1">
      <c r="A534" s="38"/>
      <c r="B534" s="39"/>
      <c r="C534" s="197" t="s">
        <v>431</v>
      </c>
      <c r="D534" s="197" t="s">
        <v>148</v>
      </c>
      <c r="E534" s="198" t="s">
        <v>689</v>
      </c>
      <c r="F534" s="199" t="s">
        <v>690</v>
      </c>
      <c r="G534" s="200" t="s">
        <v>160</v>
      </c>
      <c r="H534" s="201">
        <v>2</v>
      </c>
      <c r="I534" s="202"/>
      <c r="J534" s="203">
        <f>ROUND(I534*H534,2)</f>
        <v>0</v>
      </c>
      <c r="K534" s="204"/>
      <c r="L534" s="44"/>
      <c r="M534" s="205" t="s">
        <v>19</v>
      </c>
      <c r="N534" s="206" t="s">
        <v>42</v>
      </c>
      <c r="O534" s="84"/>
      <c r="P534" s="207">
        <f>O534*H534</f>
        <v>0</v>
      </c>
      <c r="Q534" s="207">
        <v>0</v>
      </c>
      <c r="R534" s="207">
        <f>Q534*H534</f>
        <v>0</v>
      </c>
      <c r="S534" s="207">
        <v>0</v>
      </c>
      <c r="T534" s="208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09" t="s">
        <v>189</v>
      </c>
      <c r="AT534" s="209" t="s">
        <v>148</v>
      </c>
      <c r="AU534" s="209" t="s">
        <v>79</v>
      </c>
      <c r="AY534" s="17" t="s">
        <v>145</v>
      </c>
      <c r="BE534" s="210">
        <f>IF(N534="základní",J534,0)</f>
        <v>0</v>
      </c>
      <c r="BF534" s="210">
        <f>IF(N534="snížená",J534,0)</f>
        <v>0</v>
      </c>
      <c r="BG534" s="210">
        <f>IF(N534="zákl. přenesená",J534,0)</f>
        <v>0</v>
      </c>
      <c r="BH534" s="210">
        <f>IF(N534="sníž. přenesená",J534,0)</f>
        <v>0</v>
      </c>
      <c r="BI534" s="210">
        <f>IF(N534="nulová",J534,0)</f>
        <v>0</v>
      </c>
      <c r="BJ534" s="17" t="s">
        <v>79</v>
      </c>
      <c r="BK534" s="210">
        <f>ROUND(I534*H534,2)</f>
        <v>0</v>
      </c>
      <c r="BL534" s="17" t="s">
        <v>189</v>
      </c>
      <c r="BM534" s="209" t="s">
        <v>691</v>
      </c>
    </row>
    <row r="535" s="2" customFormat="1" ht="16.5" customHeight="1">
      <c r="A535" s="38"/>
      <c r="B535" s="39"/>
      <c r="C535" s="197" t="s">
        <v>692</v>
      </c>
      <c r="D535" s="197" t="s">
        <v>148</v>
      </c>
      <c r="E535" s="198" t="s">
        <v>693</v>
      </c>
      <c r="F535" s="199" t="s">
        <v>694</v>
      </c>
      <c r="G535" s="200" t="s">
        <v>160</v>
      </c>
      <c r="H535" s="201">
        <v>2</v>
      </c>
      <c r="I535" s="202"/>
      <c r="J535" s="203">
        <f>ROUND(I535*H535,2)</f>
        <v>0</v>
      </c>
      <c r="K535" s="204"/>
      <c r="L535" s="44"/>
      <c r="M535" s="205" t="s">
        <v>19</v>
      </c>
      <c r="N535" s="206" t="s">
        <v>42</v>
      </c>
      <c r="O535" s="84"/>
      <c r="P535" s="207">
        <f>O535*H535</f>
        <v>0</v>
      </c>
      <c r="Q535" s="207">
        <v>0</v>
      </c>
      <c r="R535" s="207">
        <f>Q535*H535</f>
        <v>0</v>
      </c>
      <c r="S535" s="207">
        <v>0</v>
      </c>
      <c r="T535" s="208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09" t="s">
        <v>189</v>
      </c>
      <c r="AT535" s="209" t="s">
        <v>148</v>
      </c>
      <c r="AU535" s="209" t="s">
        <v>79</v>
      </c>
      <c r="AY535" s="17" t="s">
        <v>145</v>
      </c>
      <c r="BE535" s="210">
        <f>IF(N535="základní",J535,0)</f>
        <v>0</v>
      </c>
      <c r="BF535" s="210">
        <f>IF(N535="snížená",J535,0)</f>
        <v>0</v>
      </c>
      <c r="BG535" s="210">
        <f>IF(N535="zákl. přenesená",J535,0)</f>
        <v>0</v>
      </c>
      <c r="BH535" s="210">
        <f>IF(N535="sníž. přenesená",J535,0)</f>
        <v>0</v>
      </c>
      <c r="BI535" s="210">
        <f>IF(N535="nulová",J535,0)</f>
        <v>0</v>
      </c>
      <c r="BJ535" s="17" t="s">
        <v>79</v>
      </c>
      <c r="BK535" s="210">
        <f>ROUND(I535*H535,2)</f>
        <v>0</v>
      </c>
      <c r="BL535" s="17" t="s">
        <v>189</v>
      </c>
      <c r="BM535" s="209" t="s">
        <v>695</v>
      </c>
    </row>
    <row r="536" s="2" customFormat="1" ht="16.5" customHeight="1">
      <c r="A536" s="38"/>
      <c r="B536" s="39"/>
      <c r="C536" s="197" t="s">
        <v>435</v>
      </c>
      <c r="D536" s="197" t="s">
        <v>148</v>
      </c>
      <c r="E536" s="198" t="s">
        <v>696</v>
      </c>
      <c r="F536" s="199" t="s">
        <v>697</v>
      </c>
      <c r="G536" s="200" t="s">
        <v>160</v>
      </c>
      <c r="H536" s="201">
        <v>10</v>
      </c>
      <c r="I536" s="202"/>
      <c r="J536" s="203">
        <f>ROUND(I536*H536,2)</f>
        <v>0</v>
      </c>
      <c r="K536" s="204"/>
      <c r="L536" s="44"/>
      <c r="M536" s="205" t="s">
        <v>19</v>
      </c>
      <c r="N536" s="206" t="s">
        <v>42</v>
      </c>
      <c r="O536" s="84"/>
      <c r="P536" s="207">
        <f>O536*H536</f>
        <v>0</v>
      </c>
      <c r="Q536" s="207">
        <v>0</v>
      </c>
      <c r="R536" s="207">
        <f>Q536*H536</f>
        <v>0</v>
      </c>
      <c r="S536" s="207">
        <v>0</v>
      </c>
      <c r="T536" s="20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09" t="s">
        <v>189</v>
      </c>
      <c r="AT536" s="209" t="s">
        <v>148</v>
      </c>
      <c r="AU536" s="209" t="s">
        <v>79</v>
      </c>
      <c r="AY536" s="17" t="s">
        <v>145</v>
      </c>
      <c r="BE536" s="210">
        <f>IF(N536="základní",J536,0)</f>
        <v>0</v>
      </c>
      <c r="BF536" s="210">
        <f>IF(N536="snížená",J536,0)</f>
        <v>0</v>
      </c>
      <c r="BG536" s="210">
        <f>IF(N536="zákl. přenesená",J536,0)</f>
        <v>0</v>
      </c>
      <c r="BH536" s="210">
        <f>IF(N536="sníž. přenesená",J536,0)</f>
        <v>0</v>
      </c>
      <c r="BI536" s="210">
        <f>IF(N536="nulová",J536,0)</f>
        <v>0</v>
      </c>
      <c r="BJ536" s="17" t="s">
        <v>79</v>
      </c>
      <c r="BK536" s="210">
        <f>ROUND(I536*H536,2)</f>
        <v>0</v>
      </c>
      <c r="BL536" s="17" t="s">
        <v>189</v>
      </c>
      <c r="BM536" s="209" t="s">
        <v>698</v>
      </c>
    </row>
    <row r="537" s="12" customFormat="1">
      <c r="A537" s="12"/>
      <c r="B537" s="211"/>
      <c r="C537" s="212"/>
      <c r="D537" s="213" t="s">
        <v>153</v>
      </c>
      <c r="E537" s="214" t="s">
        <v>19</v>
      </c>
      <c r="F537" s="215" t="s">
        <v>699</v>
      </c>
      <c r="G537" s="212"/>
      <c r="H537" s="216">
        <v>10</v>
      </c>
      <c r="I537" s="217"/>
      <c r="J537" s="212"/>
      <c r="K537" s="212"/>
      <c r="L537" s="218"/>
      <c r="M537" s="219"/>
      <c r="N537" s="220"/>
      <c r="O537" s="220"/>
      <c r="P537" s="220"/>
      <c r="Q537" s="220"/>
      <c r="R537" s="220"/>
      <c r="S537" s="220"/>
      <c r="T537" s="221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22" t="s">
        <v>153</v>
      </c>
      <c r="AU537" s="222" t="s">
        <v>79</v>
      </c>
      <c r="AV537" s="12" t="s">
        <v>81</v>
      </c>
      <c r="AW537" s="12" t="s">
        <v>33</v>
      </c>
      <c r="AX537" s="12" t="s">
        <v>71</v>
      </c>
      <c r="AY537" s="222" t="s">
        <v>145</v>
      </c>
    </row>
    <row r="538" s="13" customFormat="1">
      <c r="A538" s="13"/>
      <c r="B538" s="223"/>
      <c r="C538" s="224"/>
      <c r="D538" s="213" t="s">
        <v>153</v>
      </c>
      <c r="E538" s="225" t="s">
        <v>19</v>
      </c>
      <c r="F538" s="226" t="s">
        <v>155</v>
      </c>
      <c r="G538" s="224"/>
      <c r="H538" s="227">
        <v>10</v>
      </c>
      <c r="I538" s="228"/>
      <c r="J538" s="224"/>
      <c r="K538" s="224"/>
      <c r="L538" s="229"/>
      <c r="M538" s="230"/>
      <c r="N538" s="231"/>
      <c r="O538" s="231"/>
      <c r="P538" s="231"/>
      <c r="Q538" s="231"/>
      <c r="R538" s="231"/>
      <c r="S538" s="231"/>
      <c r="T538" s="23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3" t="s">
        <v>153</v>
      </c>
      <c r="AU538" s="233" t="s">
        <v>79</v>
      </c>
      <c r="AV538" s="13" t="s">
        <v>152</v>
      </c>
      <c r="AW538" s="13" t="s">
        <v>33</v>
      </c>
      <c r="AX538" s="13" t="s">
        <v>79</v>
      </c>
      <c r="AY538" s="233" t="s">
        <v>145</v>
      </c>
    </row>
    <row r="539" s="2" customFormat="1" ht="16.5" customHeight="1">
      <c r="A539" s="38"/>
      <c r="B539" s="39"/>
      <c r="C539" s="197" t="s">
        <v>448</v>
      </c>
      <c r="D539" s="197" t="s">
        <v>148</v>
      </c>
      <c r="E539" s="198" t="s">
        <v>700</v>
      </c>
      <c r="F539" s="199" t="s">
        <v>701</v>
      </c>
      <c r="G539" s="200" t="s">
        <v>160</v>
      </c>
      <c r="H539" s="201">
        <v>1</v>
      </c>
      <c r="I539" s="202"/>
      <c r="J539" s="203">
        <f>ROUND(I539*H539,2)</f>
        <v>0</v>
      </c>
      <c r="K539" s="204"/>
      <c r="L539" s="44"/>
      <c r="M539" s="205" t="s">
        <v>19</v>
      </c>
      <c r="N539" s="206" t="s">
        <v>42</v>
      </c>
      <c r="O539" s="84"/>
      <c r="P539" s="207">
        <f>O539*H539</f>
        <v>0</v>
      </c>
      <c r="Q539" s="207">
        <v>0</v>
      </c>
      <c r="R539" s="207">
        <f>Q539*H539</f>
        <v>0</v>
      </c>
      <c r="S539" s="207">
        <v>0</v>
      </c>
      <c r="T539" s="208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09" t="s">
        <v>189</v>
      </c>
      <c r="AT539" s="209" t="s">
        <v>148</v>
      </c>
      <c r="AU539" s="209" t="s">
        <v>79</v>
      </c>
      <c r="AY539" s="17" t="s">
        <v>145</v>
      </c>
      <c r="BE539" s="210">
        <f>IF(N539="základní",J539,0)</f>
        <v>0</v>
      </c>
      <c r="BF539" s="210">
        <f>IF(N539="snížená",J539,0)</f>
        <v>0</v>
      </c>
      <c r="BG539" s="210">
        <f>IF(N539="zákl. přenesená",J539,0)</f>
        <v>0</v>
      </c>
      <c r="BH539" s="210">
        <f>IF(N539="sníž. přenesená",J539,0)</f>
        <v>0</v>
      </c>
      <c r="BI539" s="210">
        <f>IF(N539="nulová",J539,0)</f>
        <v>0</v>
      </c>
      <c r="BJ539" s="17" t="s">
        <v>79</v>
      </c>
      <c r="BK539" s="210">
        <f>ROUND(I539*H539,2)</f>
        <v>0</v>
      </c>
      <c r="BL539" s="17" t="s">
        <v>189</v>
      </c>
      <c r="BM539" s="209" t="s">
        <v>702</v>
      </c>
    </row>
    <row r="540" s="2" customFormat="1" ht="16.5" customHeight="1">
      <c r="A540" s="38"/>
      <c r="B540" s="39"/>
      <c r="C540" s="197" t="s">
        <v>440</v>
      </c>
      <c r="D540" s="197" t="s">
        <v>148</v>
      </c>
      <c r="E540" s="198" t="s">
        <v>703</v>
      </c>
      <c r="F540" s="199" t="s">
        <v>704</v>
      </c>
      <c r="G540" s="200" t="s">
        <v>160</v>
      </c>
      <c r="H540" s="201">
        <v>40</v>
      </c>
      <c r="I540" s="202"/>
      <c r="J540" s="203">
        <f>ROUND(I540*H540,2)</f>
        <v>0</v>
      </c>
      <c r="K540" s="204"/>
      <c r="L540" s="44"/>
      <c r="M540" s="205" t="s">
        <v>19</v>
      </c>
      <c r="N540" s="206" t="s">
        <v>42</v>
      </c>
      <c r="O540" s="84"/>
      <c r="P540" s="207">
        <f>O540*H540</f>
        <v>0</v>
      </c>
      <c r="Q540" s="207">
        <v>0</v>
      </c>
      <c r="R540" s="207">
        <f>Q540*H540</f>
        <v>0</v>
      </c>
      <c r="S540" s="207">
        <v>0</v>
      </c>
      <c r="T540" s="20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09" t="s">
        <v>189</v>
      </c>
      <c r="AT540" s="209" t="s">
        <v>148</v>
      </c>
      <c r="AU540" s="209" t="s">
        <v>79</v>
      </c>
      <c r="AY540" s="17" t="s">
        <v>145</v>
      </c>
      <c r="BE540" s="210">
        <f>IF(N540="základní",J540,0)</f>
        <v>0</v>
      </c>
      <c r="BF540" s="210">
        <f>IF(N540="snížená",J540,0)</f>
        <v>0</v>
      </c>
      <c r="BG540" s="210">
        <f>IF(N540="zákl. přenesená",J540,0)</f>
        <v>0</v>
      </c>
      <c r="BH540" s="210">
        <f>IF(N540="sníž. přenesená",J540,0)</f>
        <v>0</v>
      </c>
      <c r="BI540" s="210">
        <f>IF(N540="nulová",J540,0)</f>
        <v>0</v>
      </c>
      <c r="BJ540" s="17" t="s">
        <v>79</v>
      </c>
      <c r="BK540" s="210">
        <f>ROUND(I540*H540,2)</f>
        <v>0</v>
      </c>
      <c r="BL540" s="17" t="s">
        <v>189</v>
      </c>
      <c r="BM540" s="209" t="s">
        <v>705</v>
      </c>
    </row>
    <row r="541" s="2" customFormat="1" ht="16.5" customHeight="1">
      <c r="A541" s="38"/>
      <c r="B541" s="39"/>
      <c r="C541" s="197" t="s">
        <v>706</v>
      </c>
      <c r="D541" s="197" t="s">
        <v>148</v>
      </c>
      <c r="E541" s="198" t="s">
        <v>707</v>
      </c>
      <c r="F541" s="199" t="s">
        <v>708</v>
      </c>
      <c r="G541" s="200" t="s">
        <v>160</v>
      </c>
      <c r="H541" s="201">
        <v>9</v>
      </c>
      <c r="I541" s="202"/>
      <c r="J541" s="203">
        <f>ROUND(I541*H541,2)</f>
        <v>0</v>
      </c>
      <c r="K541" s="204"/>
      <c r="L541" s="44"/>
      <c r="M541" s="205" t="s">
        <v>19</v>
      </c>
      <c r="N541" s="206" t="s">
        <v>42</v>
      </c>
      <c r="O541" s="84"/>
      <c r="P541" s="207">
        <f>O541*H541</f>
        <v>0</v>
      </c>
      <c r="Q541" s="207">
        <v>0</v>
      </c>
      <c r="R541" s="207">
        <f>Q541*H541</f>
        <v>0</v>
      </c>
      <c r="S541" s="207">
        <v>0</v>
      </c>
      <c r="T541" s="208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09" t="s">
        <v>189</v>
      </c>
      <c r="AT541" s="209" t="s">
        <v>148</v>
      </c>
      <c r="AU541" s="209" t="s">
        <v>79</v>
      </c>
      <c r="AY541" s="17" t="s">
        <v>145</v>
      </c>
      <c r="BE541" s="210">
        <f>IF(N541="základní",J541,0)</f>
        <v>0</v>
      </c>
      <c r="BF541" s="210">
        <f>IF(N541="snížená",J541,0)</f>
        <v>0</v>
      </c>
      <c r="BG541" s="210">
        <f>IF(N541="zákl. přenesená",J541,0)</f>
        <v>0</v>
      </c>
      <c r="BH541" s="210">
        <f>IF(N541="sníž. přenesená",J541,0)</f>
        <v>0</v>
      </c>
      <c r="BI541" s="210">
        <f>IF(N541="nulová",J541,0)</f>
        <v>0</v>
      </c>
      <c r="BJ541" s="17" t="s">
        <v>79</v>
      </c>
      <c r="BK541" s="210">
        <f>ROUND(I541*H541,2)</f>
        <v>0</v>
      </c>
      <c r="BL541" s="17" t="s">
        <v>189</v>
      </c>
      <c r="BM541" s="209" t="s">
        <v>709</v>
      </c>
    </row>
    <row r="542" s="2" customFormat="1" ht="16.5" customHeight="1">
      <c r="A542" s="38"/>
      <c r="B542" s="39"/>
      <c r="C542" s="197" t="s">
        <v>446</v>
      </c>
      <c r="D542" s="197" t="s">
        <v>148</v>
      </c>
      <c r="E542" s="198" t="s">
        <v>710</v>
      </c>
      <c r="F542" s="199" t="s">
        <v>711</v>
      </c>
      <c r="G542" s="200" t="s">
        <v>160</v>
      </c>
      <c r="H542" s="201">
        <v>1</v>
      </c>
      <c r="I542" s="202"/>
      <c r="J542" s="203">
        <f>ROUND(I542*H542,2)</f>
        <v>0</v>
      </c>
      <c r="K542" s="204"/>
      <c r="L542" s="44"/>
      <c r="M542" s="205" t="s">
        <v>19</v>
      </c>
      <c r="N542" s="206" t="s">
        <v>42</v>
      </c>
      <c r="O542" s="84"/>
      <c r="P542" s="207">
        <f>O542*H542</f>
        <v>0</v>
      </c>
      <c r="Q542" s="207">
        <v>0</v>
      </c>
      <c r="R542" s="207">
        <f>Q542*H542</f>
        <v>0</v>
      </c>
      <c r="S542" s="207">
        <v>0</v>
      </c>
      <c r="T542" s="208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09" t="s">
        <v>189</v>
      </c>
      <c r="AT542" s="209" t="s">
        <v>148</v>
      </c>
      <c r="AU542" s="209" t="s">
        <v>79</v>
      </c>
      <c r="AY542" s="17" t="s">
        <v>145</v>
      </c>
      <c r="BE542" s="210">
        <f>IF(N542="základní",J542,0)</f>
        <v>0</v>
      </c>
      <c r="BF542" s="210">
        <f>IF(N542="snížená",J542,0)</f>
        <v>0</v>
      </c>
      <c r="BG542" s="210">
        <f>IF(N542="zákl. přenesená",J542,0)</f>
        <v>0</v>
      </c>
      <c r="BH542" s="210">
        <f>IF(N542="sníž. přenesená",J542,0)</f>
        <v>0</v>
      </c>
      <c r="BI542" s="210">
        <f>IF(N542="nulová",J542,0)</f>
        <v>0</v>
      </c>
      <c r="BJ542" s="17" t="s">
        <v>79</v>
      </c>
      <c r="BK542" s="210">
        <f>ROUND(I542*H542,2)</f>
        <v>0</v>
      </c>
      <c r="BL542" s="17" t="s">
        <v>189</v>
      </c>
      <c r="BM542" s="209" t="s">
        <v>712</v>
      </c>
    </row>
    <row r="543" s="2" customFormat="1" ht="24.15" customHeight="1">
      <c r="A543" s="38"/>
      <c r="B543" s="39"/>
      <c r="C543" s="197" t="s">
        <v>578</v>
      </c>
      <c r="D543" s="197" t="s">
        <v>148</v>
      </c>
      <c r="E543" s="198" t="s">
        <v>713</v>
      </c>
      <c r="F543" s="199" t="s">
        <v>714</v>
      </c>
      <c r="G543" s="200" t="s">
        <v>381</v>
      </c>
      <c r="H543" s="201">
        <v>2</v>
      </c>
      <c r="I543" s="202"/>
      <c r="J543" s="203">
        <f>ROUND(I543*H543,2)</f>
        <v>0</v>
      </c>
      <c r="K543" s="204"/>
      <c r="L543" s="44"/>
      <c r="M543" s="205" t="s">
        <v>19</v>
      </c>
      <c r="N543" s="206" t="s">
        <v>42</v>
      </c>
      <c r="O543" s="84"/>
      <c r="P543" s="207">
        <f>O543*H543</f>
        <v>0</v>
      </c>
      <c r="Q543" s="207">
        <v>0</v>
      </c>
      <c r="R543" s="207">
        <f>Q543*H543</f>
        <v>0</v>
      </c>
      <c r="S543" s="207">
        <v>0</v>
      </c>
      <c r="T543" s="208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09" t="s">
        <v>189</v>
      </c>
      <c r="AT543" s="209" t="s">
        <v>148</v>
      </c>
      <c r="AU543" s="209" t="s">
        <v>79</v>
      </c>
      <c r="AY543" s="17" t="s">
        <v>145</v>
      </c>
      <c r="BE543" s="210">
        <f>IF(N543="základní",J543,0)</f>
        <v>0</v>
      </c>
      <c r="BF543" s="210">
        <f>IF(N543="snížená",J543,0)</f>
        <v>0</v>
      </c>
      <c r="BG543" s="210">
        <f>IF(N543="zákl. přenesená",J543,0)</f>
        <v>0</v>
      </c>
      <c r="BH543" s="210">
        <f>IF(N543="sníž. přenesená",J543,0)</f>
        <v>0</v>
      </c>
      <c r="BI543" s="210">
        <f>IF(N543="nulová",J543,0)</f>
        <v>0</v>
      </c>
      <c r="BJ543" s="17" t="s">
        <v>79</v>
      </c>
      <c r="BK543" s="210">
        <f>ROUND(I543*H543,2)</f>
        <v>0</v>
      </c>
      <c r="BL543" s="17" t="s">
        <v>189</v>
      </c>
      <c r="BM543" s="209" t="s">
        <v>715</v>
      </c>
    </row>
    <row r="544" s="2" customFormat="1" ht="16.5" customHeight="1">
      <c r="A544" s="38"/>
      <c r="B544" s="39"/>
      <c r="C544" s="197" t="s">
        <v>452</v>
      </c>
      <c r="D544" s="197" t="s">
        <v>148</v>
      </c>
      <c r="E544" s="198" t="s">
        <v>716</v>
      </c>
      <c r="F544" s="199" t="s">
        <v>717</v>
      </c>
      <c r="G544" s="200" t="s">
        <v>188</v>
      </c>
      <c r="H544" s="201">
        <v>44.143000000000001</v>
      </c>
      <c r="I544" s="202"/>
      <c r="J544" s="203">
        <f>ROUND(I544*H544,2)</f>
        <v>0</v>
      </c>
      <c r="K544" s="204"/>
      <c r="L544" s="44"/>
      <c r="M544" s="205" t="s">
        <v>19</v>
      </c>
      <c r="N544" s="206" t="s">
        <v>42</v>
      </c>
      <c r="O544" s="84"/>
      <c r="P544" s="207">
        <f>O544*H544</f>
        <v>0</v>
      </c>
      <c r="Q544" s="207">
        <v>0</v>
      </c>
      <c r="R544" s="207">
        <f>Q544*H544</f>
        <v>0</v>
      </c>
      <c r="S544" s="207">
        <v>0</v>
      </c>
      <c r="T544" s="208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09" t="s">
        <v>189</v>
      </c>
      <c r="AT544" s="209" t="s">
        <v>148</v>
      </c>
      <c r="AU544" s="209" t="s">
        <v>79</v>
      </c>
      <c r="AY544" s="17" t="s">
        <v>145</v>
      </c>
      <c r="BE544" s="210">
        <f>IF(N544="základní",J544,0)</f>
        <v>0</v>
      </c>
      <c r="BF544" s="210">
        <f>IF(N544="snížená",J544,0)</f>
        <v>0</v>
      </c>
      <c r="BG544" s="210">
        <f>IF(N544="zákl. přenesená",J544,0)</f>
        <v>0</v>
      </c>
      <c r="BH544" s="210">
        <f>IF(N544="sníž. přenesená",J544,0)</f>
        <v>0</v>
      </c>
      <c r="BI544" s="210">
        <f>IF(N544="nulová",J544,0)</f>
        <v>0</v>
      </c>
      <c r="BJ544" s="17" t="s">
        <v>79</v>
      </c>
      <c r="BK544" s="210">
        <f>ROUND(I544*H544,2)</f>
        <v>0</v>
      </c>
      <c r="BL544" s="17" t="s">
        <v>189</v>
      </c>
      <c r="BM544" s="209" t="s">
        <v>718</v>
      </c>
    </row>
    <row r="545" s="12" customFormat="1">
      <c r="A545" s="12"/>
      <c r="B545" s="211"/>
      <c r="C545" s="212"/>
      <c r="D545" s="213" t="s">
        <v>153</v>
      </c>
      <c r="E545" s="214" t="s">
        <v>19</v>
      </c>
      <c r="F545" s="215" t="s">
        <v>719</v>
      </c>
      <c r="G545" s="212"/>
      <c r="H545" s="216">
        <v>44.143000000000001</v>
      </c>
      <c r="I545" s="217"/>
      <c r="J545" s="212"/>
      <c r="K545" s="212"/>
      <c r="L545" s="218"/>
      <c r="M545" s="219"/>
      <c r="N545" s="220"/>
      <c r="O545" s="220"/>
      <c r="P545" s="220"/>
      <c r="Q545" s="220"/>
      <c r="R545" s="220"/>
      <c r="S545" s="220"/>
      <c r="T545" s="221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T545" s="222" t="s">
        <v>153</v>
      </c>
      <c r="AU545" s="222" t="s">
        <v>79</v>
      </c>
      <c r="AV545" s="12" t="s">
        <v>81</v>
      </c>
      <c r="AW545" s="12" t="s">
        <v>33</v>
      </c>
      <c r="AX545" s="12" t="s">
        <v>71</v>
      </c>
      <c r="AY545" s="222" t="s">
        <v>145</v>
      </c>
    </row>
    <row r="546" s="13" customFormat="1">
      <c r="A546" s="13"/>
      <c r="B546" s="223"/>
      <c r="C546" s="224"/>
      <c r="D546" s="213" t="s">
        <v>153</v>
      </c>
      <c r="E546" s="225" t="s">
        <v>19</v>
      </c>
      <c r="F546" s="226" t="s">
        <v>155</v>
      </c>
      <c r="G546" s="224"/>
      <c r="H546" s="227">
        <v>44.143000000000001</v>
      </c>
      <c r="I546" s="228"/>
      <c r="J546" s="224"/>
      <c r="K546" s="224"/>
      <c r="L546" s="229"/>
      <c r="M546" s="230"/>
      <c r="N546" s="231"/>
      <c r="O546" s="231"/>
      <c r="P546" s="231"/>
      <c r="Q546" s="231"/>
      <c r="R546" s="231"/>
      <c r="S546" s="231"/>
      <c r="T546" s="23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3" t="s">
        <v>153</v>
      </c>
      <c r="AU546" s="233" t="s">
        <v>79</v>
      </c>
      <c r="AV546" s="13" t="s">
        <v>152</v>
      </c>
      <c r="AW546" s="13" t="s">
        <v>33</v>
      </c>
      <c r="AX546" s="13" t="s">
        <v>79</v>
      </c>
      <c r="AY546" s="233" t="s">
        <v>145</v>
      </c>
    </row>
    <row r="547" s="2" customFormat="1" ht="21.75" customHeight="1">
      <c r="A547" s="38"/>
      <c r="B547" s="39"/>
      <c r="C547" s="197" t="s">
        <v>720</v>
      </c>
      <c r="D547" s="197" t="s">
        <v>148</v>
      </c>
      <c r="E547" s="198" t="s">
        <v>721</v>
      </c>
      <c r="F547" s="199" t="s">
        <v>722</v>
      </c>
      <c r="G547" s="200" t="s">
        <v>381</v>
      </c>
      <c r="H547" s="201">
        <v>30</v>
      </c>
      <c r="I547" s="202"/>
      <c r="J547" s="203">
        <f>ROUND(I547*H547,2)</f>
        <v>0</v>
      </c>
      <c r="K547" s="204"/>
      <c r="L547" s="44"/>
      <c r="M547" s="205" t="s">
        <v>19</v>
      </c>
      <c r="N547" s="206" t="s">
        <v>42</v>
      </c>
      <c r="O547" s="84"/>
      <c r="P547" s="207">
        <f>O547*H547</f>
        <v>0</v>
      </c>
      <c r="Q547" s="207">
        <v>0</v>
      </c>
      <c r="R547" s="207">
        <f>Q547*H547</f>
        <v>0</v>
      </c>
      <c r="S547" s="207">
        <v>0</v>
      </c>
      <c r="T547" s="208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09" t="s">
        <v>189</v>
      </c>
      <c r="AT547" s="209" t="s">
        <v>148</v>
      </c>
      <c r="AU547" s="209" t="s">
        <v>79</v>
      </c>
      <c r="AY547" s="17" t="s">
        <v>145</v>
      </c>
      <c r="BE547" s="210">
        <f>IF(N547="základní",J547,0)</f>
        <v>0</v>
      </c>
      <c r="BF547" s="210">
        <f>IF(N547="snížená",J547,0)</f>
        <v>0</v>
      </c>
      <c r="BG547" s="210">
        <f>IF(N547="zákl. přenesená",J547,0)</f>
        <v>0</v>
      </c>
      <c r="BH547" s="210">
        <f>IF(N547="sníž. přenesená",J547,0)</f>
        <v>0</v>
      </c>
      <c r="BI547" s="210">
        <f>IF(N547="nulová",J547,0)</f>
        <v>0</v>
      </c>
      <c r="BJ547" s="17" t="s">
        <v>79</v>
      </c>
      <c r="BK547" s="210">
        <f>ROUND(I547*H547,2)</f>
        <v>0</v>
      </c>
      <c r="BL547" s="17" t="s">
        <v>189</v>
      </c>
      <c r="BM547" s="209" t="s">
        <v>723</v>
      </c>
    </row>
    <row r="548" s="12" customFormat="1">
      <c r="A548" s="12"/>
      <c r="B548" s="211"/>
      <c r="C548" s="212"/>
      <c r="D548" s="213" t="s">
        <v>153</v>
      </c>
      <c r="E548" s="214" t="s">
        <v>19</v>
      </c>
      <c r="F548" s="215" t="s">
        <v>236</v>
      </c>
      <c r="G548" s="212"/>
      <c r="H548" s="216">
        <v>30</v>
      </c>
      <c r="I548" s="217"/>
      <c r="J548" s="212"/>
      <c r="K548" s="212"/>
      <c r="L548" s="218"/>
      <c r="M548" s="219"/>
      <c r="N548" s="220"/>
      <c r="O548" s="220"/>
      <c r="P548" s="220"/>
      <c r="Q548" s="220"/>
      <c r="R548" s="220"/>
      <c r="S548" s="220"/>
      <c r="T548" s="221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T548" s="222" t="s">
        <v>153</v>
      </c>
      <c r="AU548" s="222" t="s">
        <v>79</v>
      </c>
      <c r="AV548" s="12" t="s">
        <v>81</v>
      </c>
      <c r="AW548" s="12" t="s">
        <v>33</v>
      </c>
      <c r="AX548" s="12" t="s">
        <v>71</v>
      </c>
      <c r="AY548" s="222" t="s">
        <v>145</v>
      </c>
    </row>
    <row r="549" s="13" customFormat="1">
      <c r="A549" s="13"/>
      <c r="B549" s="223"/>
      <c r="C549" s="224"/>
      <c r="D549" s="213" t="s">
        <v>153</v>
      </c>
      <c r="E549" s="225" t="s">
        <v>19</v>
      </c>
      <c r="F549" s="226" t="s">
        <v>155</v>
      </c>
      <c r="G549" s="224"/>
      <c r="H549" s="227">
        <v>30</v>
      </c>
      <c r="I549" s="228"/>
      <c r="J549" s="224"/>
      <c r="K549" s="224"/>
      <c r="L549" s="229"/>
      <c r="M549" s="230"/>
      <c r="N549" s="231"/>
      <c r="O549" s="231"/>
      <c r="P549" s="231"/>
      <c r="Q549" s="231"/>
      <c r="R549" s="231"/>
      <c r="S549" s="231"/>
      <c r="T549" s="23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3" t="s">
        <v>153</v>
      </c>
      <c r="AU549" s="233" t="s">
        <v>79</v>
      </c>
      <c r="AV549" s="13" t="s">
        <v>152</v>
      </c>
      <c r="AW549" s="13" t="s">
        <v>33</v>
      </c>
      <c r="AX549" s="13" t="s">
        <v>79</v>
      </c>
      <c r="AY549" s="233" t="s">
        <v>145</v>
      </c>
    </row>
    <row r="550" s="2" customFormat="1" ht="16.5" customHeight="1">
      <c r="A550" s="38"/>
      <c r="B550" s="39"/>
      <c r="C550" s="238" t="s">
        <v>457</v>
      </c>
      <c r="D550" s="238" t="s">
        <v>724</v>
      </c>
      <c r="E550" s="239" t="s">
        <v>725</v>
      </c>
      <c r="F550" s="240" t="s">
        <v>726</v>
      </c>
      <c r="G550" s="241" t="s">
        <v>160</v>
      </c>
      <c r="H550" s="242">
        <v>40</v>
      </c>
      <c r="I550" s="243"/>
      <c r="J550" s="244">
        <f>ROUND(I550*H550,2)</f>
        <v>0</v>
      </c>
      <c r="K550" s="245"/>
      <c r="L550" s="246"/>
      <c r="M550" s="247" t="s">
        <v>19</v>
      </c>
      <c r="N550" s="248" t="s">
        <v>42</v>
      </c>
      <c r="O550" s="84"/>
      <c r="P550" s="207">
        <f>O550*H550</f>
        <v>0</v>
      </c>
      <c r="Q550" s="207">
        <v>0</v>
      </c>
      <c r="R550" s="207">
        <f>Q550*H550</f>
        <v>0</v>
      </c>
      <c r="S550" s="207">
        <v>0</v>
      </c>
      <c r="T550" s="208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09" t="s">
        <v>245</v>
      </c>
      <c r="AT550" s="209" t="s">
        <v>724</v>
      </c>
      <c r="AU550" s="209" t="s">
        <v>79</v>
      </c>
      <c r="AY550" s="17" t="s">
        <v>145</v>
      </c>
      <c r="BE550" s="210">
        <f>IF(N550="základní",J550,0)</f>
        <v>0</v>
      </c>
      <c r="BF550" s="210">
        <f>IF(N550="snížená",J550,0)</f>
        <v>0</v>
      </c>
      <c r="BG550" s="210">
        <f>IF(N550="zákl. přenesená",J550,0)</f>
        <v>0</v>
      </c>
      <c r="BH550" s="210">
        <f>IF(N550="sníž. přenesená",J550,0)</f>
        <v>0</v>
      </c>
      <c r="BI550" s="210">
        <f>IF(N550="nulová",J550,0)</f>
        <v>0</v>
      </c>
      <c r="BJ550" s="17" t="s">
        <v>79</v>
      </c>
      <c r="BK550" s="210">
        <f>ROUND(I550*H550,2)</f>
        <v>0</v>
      </c>
      <c r="BL550" s="17" t="s">
        <v>189</v>
      </c>
      <c r="BM550" s="209" t="s">
        <v>727</v>
      </c>
    </row>
    <row r="551" s="2" customFormat="1" ht="37.8" customHeight="1">
      <c r="A551" s="38"/>
      <c r="B551" s="39"/>
      <c r="C551" s="197" t="s">
        <v>728</v>
      </c>
      <c r="D551" s="197" t="s">
        <v>148</v>
      </c>
      <c r="E551" s="198" t="s">
        <v>729</v>
      </c>
      <c r="F551" s="199" t="s">
        <v>730</v>
      </c>
      <c r="G551" s="200" t="s">
        <v>381</v>
      </c>
      <c r="H551" s="201">
        <v>12</v>
      </c>
      <c r="I551" s="202"/>
      <c r="J551" s="203">
        <f>ROUND(I551*H551,2)</f>
        <v>0</v>
      </c>
      <c r="K551" s="204"/>
      <c r="L551" s="44"/>
      <c r="M551" s="205" t="s">
        <v>19</v>
      </c>
      <c r="N551" s="206" t="s">
        <v>42</v>
      </c>
      <c r="O551" s="84"/>
      <c r="P551" s="207">
        <f>O551*H551</f>
        <v>0</v>
      </c>
      <c r="Q551" s="207">
        <v>0</v>
      </c>
      <c r="R551" s="207">
        <f>Q551*H551</f>
        <v>0</v>
      </c>
      <c r="S551" s="207">
        <v>0</v>
      </c>
      <c r="T551" s="208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09" t="s">
        <v>189</v>
      </c>
      <c r="AT551" s="209" t="s">
        <v>148</v>
      </c>
      <c r="AU551" s="209" t="s">
        <v>79</v>
      </c>
      <c r="AY551" s="17" t="s">
        <v>145</v>
      </c>
      <c r="BE551" s="210">
        <f>IF(N551="základní",J551,0)</f>
        <v>0</v>
      </c>
      <c r="BF551" s="210">
        <f>IF(N551="snížená",J551,0)</f>
        <v>0</v>
      </c>
      <c r="BG551" s="210">
        <f>IF(N551="zákl. přenesená",J551,0)</f>
        <v>0</v>
      </c>
      <c r="BH551" s="210">
        <f>IF(N551="sníž. přenesená",J551,0)</f>
        <v>0</v>
      </c>
      <c r="BI551" s="210">
        <f>IF(N551="nulová",J551,0)</f>
        <v>0</v>
      </c>
      <c r="BJ551" s="17" t="s">
        <v>79</v>
      </c>
      <c r="BK551" s="210">
        <f>ROUND(I551*H551,2)</f>
        <v>0</v>
      </c>
      <c r="BL551" s="17" t="s">
        <v>189</v>
      </c>
      <c r="BM551" s="209" t="s">
        <v>731</v>
      </c>
    </row>
    <row r="552" s="12" customFormat="1">
      <c r="A552" s="12"/>
      <c r="B552" s="211"/>
      <c r="C552" s="212"/>
      <c r="D552" s="213" t="s">
        <v>153</v>
      </c>
      <c r="E552" s="214" t="s">
        <v>19</v>
      </c>
      <c r="F552" s="215" t="s">
        <v>79</v>
      </c>
      <c r="G552" s="212"/>
      <c r="H552" s="216">
        <v>1</v>
      </c>
      <c r="I552" s="217"/>
      <c r="J552" s="212"/>
      <c r="K552" s="212"/>
      <c r="L552" s="218"/>
      <c r="M552" s="219"/>
      <c r="N552" s="220"/>
      <c r="O552" s="220"/>
      <c r="P552" s="220"/>
      <c r="Q552" s="220"/>
      <c r="R552" s="220"/>
      <c r="S552" s="220"/>
      <c r="T552" s="221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T552" s="222" t="s">
        <v>153</v>
      </c>
      <c r="AU552" s="222" t="s">
        <v>79</v>
      </c>
      <c r="AV552" s="12" t="s">
        <v>81</v>
      </c>
      <c r="AW552" s="12" t="s">
        <v>33</v>
      </c>
      <c r="AX552" s="12" t="s">
        <v>71</v>
      </c>
      <c r="AY552" s="222" t="s">
        <v>145</v>
      </c>
    </row>
    <row r="553" s="12" customFormat="1">
      <c r="A553" s="12"/>
      <c r="B553" s="211"/>
      <c r="C553" s="212"/>
      <c r="D553" s="213" t="s">
        <v>153</v>
      </c>
      <c r="E553" s="214" t="s">
        <v>19</v>
      </c>
      <c r="F553" s="215" t="s">
        <v>732</v>
      </c>
      <c r="G553" s="212"/>
      <c r="H553" s="216">
        <v>11</v>
      </c>
      <c r="I553" s="217"/>
      <c r="J553" s="212"/>
      <c r="K553" s="212"/>
      <c r="L553" s="218"/>
      <c r="M553" s="219"/>
      <c r="N553" s="220"/>
      <c r="O553" s="220"/>
      <c r="P553" s="220"/>
      <c r="Q553" s="220"/>
      <c r="R553" s="220"/>
      <c r="S553" s="220"/>
      <c r="T553" s="221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T553" s="222" t="s">
        <v>153</v>
      </c>
      <c r="AU553" s="222" t="s">
        <v>79</v>
      </c>
      <c r="AV553" s="12" t="s">
        <v>81</v>
      </c>
      <c r="AW553" s="12" t="s">
        <v>33</v>
      </c>
      <c r="AX553" s="12" t="s">
        <v>71</v>
      </c>
      <c r="AY553" s="222" t="s">
        <v>145</v>
      </c>
    </row>
    <row r="554" s="13" customFormat="1">
      <c r="A554" s="13"/>
      <c r="B554" s="223"/>
      <c r="C554" s="224"/>
      <c r="D554" s="213" t="s">
        <v>153</v>
      </c>
      <c r="E554" s="225" t="s">
        <v>19</v>
      </c>
      <c r="F554" s="226" t="s">
        <v>155</v>
      </c>
      <c r="G554" s="224"/>
      <c r="H554" s="227">
        <v>12</v>
      </c>
      <c r="I554" s="228"/>
      <c r="J554" s="224"/>
      <c r="K554" s="224"/>
      <c r="L554" s="229"/>
      <c r="M554" s="230"/>
      <c r="N554" s="231"/>
      <c r="O554" s="231"/>
      <c r="P554" s="231"/>
      <c r="Q554" s="231"/>
      <c r="R554" s="231"/>
      <c r="S554" s="231"/>
      <c r="T554" s="23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3" t="s">
        <v>153</v>
      </c>
      <c r="AU554" s="233" t="s">
        <v>79</v>
      </c>
      <c r="AV554" s="13" t="s">
        <v>152</v>
      </c>
      <c r="AW554" s="13" t="s">
        <v>33</v>
      </c>
      <c r="AX554" s="13" t="s">
        <v>79</v>
      </c>
      <c r="AY554" s="233" t="s">
        <v>145</v>
      </c>
    </row>
    <row r="555" s="2" customFormat="1" ht="37.8" customHeight="1">
      <c r="A555" s="38"/>
      <c r="B555" s="39"/>
      <c r="C555" s="197" t="s">
        <v>469</v>
      </c>
      <c r="D555" s="197" t="s">
        <v>148</v>
      </c>
      <c r="E555" s="198" t="s">
        <v>733</v>
      </c>
      <c r="F555" s="199" t="s">
        <v>734</v>
      </c>
      <c r="G555" s="200" t="s">
        <v>381</v>
      </c>
      <c r="H555" s="201">
        <v>5</v>
      </c>
      <c r="I555" s="202"/>
      <c r="J555" s="203">
        <f>ROUND(I555*H555,2)</f>
        <v>0</v>
      </c>
      <c r="K555" s="204"/>
      <c r="L555" s="44"/>
      <c r="M555" s="205" t="s">
        <v>19</v>
      </c>
      <c r="N555" s="206" t="s">
        <v>42</v>
      </c>
      <c r="O555" s="84"/>
      <c r="P555" s="207">
        <f>O555*H555</f>
        <v>0</v>
      </c>
      <c r="Q555" s="207">
        <v>0</v>
      </c>
      <c r="R555" s="207">
        <f>Q555*H555</f>
        <v>0</v>
      </c>
      <c r="S555" s="207">
        <v>0</v>
      </c>
      <c r="T555" s="208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09" t="s">
        <v>189</v>
      </c>
      <c r="AT555" s="209" t="s">
        <v>148</v>
      </c>
      <c r="AU555" s="209" t="s">
        <v>79</v>
      </c>
      <c r="AY555" s="17" t="s">
        <v>145</v>
      </c>
      <c r="BE555" s="210">
        <f>IF(N555="základní",J555,0)</f>
        <v>0</v>
      </c>
      <c r="BF555" s="210">
        <f>IF(N555="snížená",J555,0)</f>
        <v>0</v>
      </c>
      <c r="BG555" s="210">
        <f>IF(N555="zákl. přenesená",J555,0)</f>
        <v>0</v>
      </c>
      <c r="BH555" s="210">
        <f>IF(N555="sníž. přenesená",J555,0)</f>
        <v>0</v>
      </c>
      <c r="BI555" s="210">
        <f>IF(N555="nulová",J555,0)</f>
        <v>0</v>
      </c>
      <c r="BJ555" s="17" t="s">
        <v>79</v>
      </c>
      <c r="BK555" s="210">
        <f>ROUND(I555*H555,2)</f>
        <v>0</v>
      </c>
      <c r="BL555" s="17" t="s">
        <v>189</v>
      </c>
      <c r="BM555" s="209" t="s">
        <v>735</v>
      </c>
    </row>
    <row r="556" s="12" customFormat="1">
      <c r="A556" s="12"/>
      <c r="B556" s="211"/>
      <c r="C556" s="212"/>
      <c r="D556" s="213" t="s">
        <v>153</v>
      </c>
      <c r="E556" s="214" t="s">
        <v>19</v>
      </c>
      <c r="F556" s="215" t="s">
        <v>736</v>
      </c>
      <c r="G556" s="212"/>
      <c r="H556" s="216">
        <v>5</v>
      </c>
      <c r="I556" s="217"/>
      <c r="J556" s="212"/>
      <c r="K556" s="212"/>
      <c r="L556" s="218"/>
      <c r="M556" s="219"/>
      <c r="N556" s="220"/>
      <c r="O556" s="220"/>
      <c r="P556" s="220"/>
      <c r="Q556" s="220"/>
      <c r="R556" s="220"/>
      <c r="S556" s="220"/>
      <c r="T556" s="221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T556" s="222" t="s">
        <v>153</v>
      </c>
      <c r="AU556" s="222" t="s">
        <v>79</v>
      </c>
      <c r="AV556" s="12" t="s">
        <v>81</v>
      </c>
      <c r="AW556" s="12" t="s">
        <v>33</v>
      </c>
      <c r="AX556" s="12" t="s">
        <v>71</v>
      </c>
      <c r="AY556" s="222" t="s">
        <v>145</v>
      </c>
    </row>
    <row r="557" s="13" customFormat="1">
      <c r="A557" s="13"/>
      <c r="B557" s="223"/>
      <c r="C557" s="224"/>
      <c r="D557" s="213" t="s">
        <v>153</v>
      </c>
      <c r="E557" s="225" t="s">
        <v>19</v>
      </c>
      <c r="F557" s="226" t="s">
        <v>155</v>
      </c>
      <c r="G557" s="224"/>
      <c r="H557" s="227">
        <v>5</v>
      </c>
      <c r="I557" s="228"/>
      <c r="J557" s="224"/>
      <c r="K557" s="224"/>
      <c r="L557" s="229"/>
      <c r="M557" s="230"/>
      <c r="N557" s="231"/>
      <c r="O557" s="231"/>
      <c r="P557" s="231"/>
      <c r="Q557" s="231"/>
      <c r="R557" s="231"/>
      <c r="S557" s="231"/>
      <c r="T557" s="23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3" t="s">
        <v>153</v>
      </c>
      <c r="AU557" s="233" t="s">
        <v>79</v>
      </c>
      <c r="AV557" s="13" t="s">
        <v>152</v>
      </c>
      <c r="AW557" s="13" t="s">
        <v>33</v>
      </c>
      <c r="AX557" s="13" t="s">
        <v>79</v>
      </c>
      <c r="AY557" s="233" t="s">
        <v>145</v>
      </c>
    </row>
    <row r="558" s="2" customFormat="1" ht="37.8" customHeight="1">
      <c r="A558" s="38"/>
      <c r="B558" s="39"/>
      <c r="C558" s="197" t="s">
        <v>737</v>
      </c>
      <c r="D558" s="197" t="s">
        <v>148</v>
      </c>
      <c r="E558" s="198" t="s">
        <v>738</v>
      </c>
      <c r="F558" s="199" t="s">
        <v>739</v>
      </c>
      <c r="G558" s="200" t="s">
        <v>381</v>
      </c>
      <c r="H558" s="201">
        <v>21</v>
      </c>
      <c r="I558" s="202"/>
      <c r="J558" s="203">
        <f>ROUND(I558*H558,2)</f>
        <v>0</v>
      </c>
      <c r="K558" s="204"/>
      <c r="L558" s="44"/>
      <c r="M558" s="205" t="s">
        <v>19</v>
      </c>
      <c r="N558" s="206" t="s">
        <v>42</v>
      </c>
      <c r="O558" s="84"/>
      <c r="P558" s="207">
        <f>O558*H558</f>
        <v>0</v>
      </c>
      <c r="Q558" s="207">
        <v>0</v>
      </c>
      <c r="R558" s="207">
        <f>Q558*H558</f>
        <v>0</v>
      </c>
      <c r="S558" s="207">
        <v>0</v>
      </c>
      <c r="T558" s="208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09" t="s">
        <v>189</v>
      </c>
      <c r="AT558" s="209" t="s">
        <v>148</v>
      </c>
      <c r="AU558" s="209" t="s">
        <v>79</v>
      </c>
      <c r="AY558" s="17" t="s">
        <v>145</v>
      </c>
      <c r="BE558" s="210">
        <f>IF(N558="základní",J558,0)</f>
        <v>0</v>
      </c>
      <c r="BF558" s="210">
        <f>IF(N558="snížená",J558,0)</f>
        <v>0</v>
      </c>
      <c r="BG558" s="210">
        <f>IF(N558="zákl. přenesená",J558,0)</f>
        <v>0</v>
      </c>
      <c r="BH558" s="210">
        <f>IF(N558="sníž. přenesená",J558,0)</f>
        <v>0</v>
      </c>
      <c r="BI558" s="210">
        <f>IF(N558="nulová",J558,0)</f>
        <v>0</v>
      </c>
      <c r="BJ558" s="17" t="s">
        <v>79</v>
      </c>
      <c r="BK558" s="210">
        <f>ROUND(I558*H558,2)</f>
        <v>0</v>
      </c>
      <c r="BL558" s="17" t="s">
        <v>189</v>
      </c>
      <c r="BM558" s="209" t="s">
        <v>740</v>
      </c>
    </row>
    <row r="559" s="12" customFormat="1">
      <c r="A559" s="12"/>
      <c r="B559" s="211"/>
      <c r="C559" s="212"/>
      <c r="D559" s="213" t="s">
        <v>153</v>
      </c>
      <c r="E559" s="214" t="s">
        <v>19</v>
      </c>
      <c r="F559" s="215" t="s">
        <v>79</v>
      </c>
      <c r="G559" s="212"/>
      <c r="H559" s="216">
        <v>1</v>
      </c>
      <c r="I559" s="217"/>
      <c r="J559" s="212"/>
      <c r="K559" s="212"/>
      <c r="L559" s="218"/>
      <c r="M559" s="219"/>
      <c r="N559" s="220"/>
      <c r="O559" s="220"/>
      <c r="P559" s="220"/>
      <c r="Q559" s="220"/>
      <c r="R559" s="220"/>
      <c r="S559" s="220"/>
      <c r="T559" s="221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22" t="s">
        <v>153</v>
      </c>
      <c r="AU559" s="222" t="s">
        <v>79</v>
      </c>
      <c r="AV559" s="12" t="s">
        <v>81</v>
      </c>
      <c r="AW559" s="12" t="s">
        <v>33</v>
      </c>
      <c r="AX559" s="12" t="s">
        <v>71</v>
      </c>
      <c r="AY559" s="222" t="s">
        <v>145</v>
      </c>
    </row>
    <row r="560" s="12" customFormat="1">
      <c r="A560" s="12"/>
      <c r="B560" s="211"/>
      <c r="C560" s="212"/>
      <c r="D560" s="213" t="s">
        <v>153</v>
      </c>
      <c r="E560" s="214" t="s">
        <v>19</v>
      </c>
      <c r="F560" s="215" t="s">
        <v>741</v>
      </c>
      <c r="G560" s="212"/>
      <c r="H560" s="216">
        <v>20</v>
      </c>
      <c r="I560" s="217"/>
      <c r="J560" s="212"/>
      <c r="K560" s="212"/>
      <c r="L560" s="218"/>
      <c r="M560" s="219"/>
      <c r="N560" s="220"/>
      <c r="O560" s="220"/>
      <c r="P560" s="220"/>
      <c r="Q560" s="220"/>
      <c r="R560" s="220"/>
      <c r="S560" s="220"/>
      <c r="T560" s="221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T560" s="222" t="s">
        <v>153</v>
      </c>
      <c r="AU560" s="222" t="s">
        <v>79</v>
      </c>
      <c r="AV560" s="12" t="s">
        <v>81</v>
      </c>
      <c r="AW560" s="12" t="s">
        <v>33</v>
      </c>
      <c r="AX560" s="12" t="s">
        <v>71</v>
      </c>
      <c r="AY560" s="222" t="s">
        <v>145</v>
      </c>
    </row>
    <row r="561" s="13" customFormat="1">
      <c r="A561" s="13"/>
      <c r="B561" s="223"/>
      <c r="C561" s="224"/>
      <c r="D561" s="213" t="s">
        <v>153</v>
      </c>
      <c r="E561" s="225" t="s">
        <v>19</v>
      </c>
      <c r="F561" s="226" t="s">
        <v>155</v>
      </c>
      <c r="G561" s="224"/>
      <c r="H561" s="227">
        <v>21</v>
      </c>
      <c r="I561" s="228"/>
      <c r="J561" s="224"/>
      <c r="K561" s="224"/>
      <c r="L561" s="229"/>
      <c r="M561" s="230"/>
      <c r="N561" s="231"/>
      <c r="O561" s="231"/>
      <c r="P561" s="231"/>
      <c r="Q561" s="231"/>
      <c r="R561" s="231"/>
      <c r="S561" s="231"/>
      <c r="T561" s="23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3" t="s">
        <v>153</v>
      </c>
      <c r="AU561" s="233" t="s">
        <v>79</v>
      </c>
      <c r="AV561" s="13" t="s">
        <v>152</v>
      </c>
      <c r="AW561" s="13" t="s">
        <v>33</v>
      </c>
      <c r="AX561" s="13" t="s">
        <v>79</v>
      </c>
      <c r="AY561" s="233" t="s">
        <v>145</v>
      </c>
    </row>
    <row r="562" s="2" customFormat="1" ht="37.8" customHeight="1">
      <c r="A562" s="38"/>
      <c r="B562" s="39"/>
      <c r="C562" s="197" t="s">
        <v>475</v>
      </c>
      <c r="D562" s="197" t="s">
        <v>148</v>
      </c>
      <c r="E562" s="198" t="s">
        <v>742</v>
      </c>
      <c r="F562" s="199" t="s">
        <v>743</v>
      </c>
      <c r="G562" s="200" t="s">
        <v>381</v>
      </c>
      <c r="H562" s="201">
        <v>1</v>
      </c>
      <c r="I562" s="202"/>
      <c r="J562" s="203">
        <f>ROUND(I562*H562,2)</f>
        <v>0</v>
      </c>
      <c r="K562" s="204"/>
      <c r="L562" s="44"/>
      <c r="M562" s="205" t="s">
        <v>19</v>
      </c>
      <c r="N562" s="206" t="s">
        <v>42</v>
      </c>
      <c r="O562" s="84"/>
      <c r="P562" s="207">
        <f>O562*H562</f>
        <v>0</v>
      </c>
      <c r="Q562" s="207">
        <v>0</v>
      </c>
      <c r="R562" s="207">
        <f>Q562*H562</f>
        <v>0</v>
      </c>
      <c r="S562" s="207">
        <v>0</v>
      </c>
      <c r="T562" s="208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09" t="s">
        <v>189</v>
      </c>
      <c r="AT562" s="209" t="s">
        <v>148</v>
      </c>
      <c r="AU562" s="209" t="s">
        <v>79</v>
      </c>
      <c r="AY562" s="17" t="s">
        <v>145</v>
      </c>
      <c r="BE562" s="210">
        <f>IF(N562="základní",J562,0)</f>
        <v>0</v>
      </c>
      <c r="BF562" s="210">
        <f>IF(N562="snížená",J562,0)</f>
        <v>0</v>
      </c>
      <c r="BG562" s="210">
        <f>IF(N562="zákl. přenesená",J562,0)</f>
        <v>0</v>
      </c>
      <c r="BH562" s="210">
        <f>IF(N562="sníž. přenesená",J562,0)</f>
        <v>0</v>
      </c>
      <c r="BI562" s="210">
        <f>IF(N562="nulová",J562,0)</f>
        <v>0</v>
      </c>
      <c r="BJ562" s="17" t="s">
        <v>79</v>
      </c>
      <c r="BK562" s="210">
        <f>ROUND(I562*H562,2)</f>
        <v>0</v>
      </c>
      <c r="BL562" s="17" t="s">
        <v>189</v>
      </c>
      <c r="BM562" s="209" t="s">
        <v>744</v>
      </c>
    </row>
    <row r="563" s="12" customFormat="1">
      <c r="A563" s="12"/>
      <c r="B563" s="211"/>
      <c r="C563" s="212"/>
      <c r="D563" s="213" t="s">
        <v>153</v>
      </c>
      <c r="E563" s="214" t="s">
        <v>19</v>
      </c>
      <c r="F563" s="215" t="s">
        <v>79</v>
      </c>
      <c r="G563" s="212"/>
      <c r="H563" s="216">
        <v>1</v>
      </c>
      <c r="I563" s="217"/>
      <c r="J563" s="212"/>
      <c r="K563" s="212"/>
      <c r="L563" s="218"/>
      <c r="M563" s="219"/>
      <c r="N563" s="220"/>
      <c r="O563" s="220"/>
      <c r="P563" s="220"/>
      <c r="Q563" s="220"/>
      <c r="R563" s="220"/>
      <c r="S563" s="220"/>
      <c r="T563" s="221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T563" s="222" t="s">
        <v>153</v>
      </c>
      <c r="AU563" s="222" t="s">
        <v>79</v>
      </c>
      <c r="AV563" s="12" t="s">
        <v>81</v>
      </c>
      <c r="AW563" s="12" t="s">
        <v>33</v>
      </c>
      <c r="AX563" s="12" t="s">
        <v>71</v>
      </c>
      <c r="AY563" s="222" t="s">
        <v>145</v>
      </c>
    </row>
    <row r="564" s="13" customFormat="1">
      <c r="A564" s="13"/>
      <c r="B564" s="223"/>
      <c r="C564" s="224"/>
      <c r="D564" s="213" t="s">
        <v>153</v>
      </c>
      <c r="E564" s="225" t="s">
        <v>19</v>
      </c>
      <c r="F564" s="226" t="s">
        <v>155</v>
      </c>
      <c r="G564" s="224"/>
      <c r="H564" s="227">
        <v>1</v>
      </c>
      <c r="I564" s="228"/>
      <c r="J564" s="224"/>
      <c r="K564" s="224"/>
      <c r="L564" s="229"/>
      <c r="M564" s="230"/>
      <c r="N564" s="231"/>
      <c r="O564" s="231"/>
      <c r="P564" s="231"/>
      <c r="Q564" s="231"/>
      <c r="R564" s="231"/>
      <c r="S564" s="231"/>
      <c r="T564" s="23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3" t="s">
        <v>153</v>
      </c>
      <c r="AU564" s="233" t="s">
        <v>79</v>
      </c>
      <c r="AV564" s="13" t="s">
        <v>152</v>
      </c>
      <c r="AW564" s="13" t="s">
        <v>33</v>
      </c>
      <c r="AX564" s="13" t="s">
        <v>79</v>
      </c>
      <c r="AY564" s="233" t="s">
        <v>145</v>
      </c>
    </row>
    <row r="565" s="2" customFormat="1" ht="37.8" customHeight="1">
      <c r="A565" s="38"/>
      <c r="B565" s="39"/>
      <c r="C565" s="197" t="s">
        <v>745</v>
      </c>
      <c r="D565" s="197" t="s">
        <v>148</v>
      </c>
      <c r="E565" s="198" t="s">
        <v>746</v>
      </c>
      <c r="F565" s="199" t="s">
        <v>747</v>
      </c>
      <c r="G565" s="200" t="s">
        <v>381</v>
      </c>
      <c r="H565" s="201">
        <v>1</v>
      </c>
      <c r="I565" s="202"/>
      <c r="J565" s="203">
        <f>ROUND(I565*H565,2)</f>
        <v>0</v>
      </c>
      <c r="K565" s="204"/>
      <c r="L565" s="44"/>
      <c r="M565" s="205" t="s">
        <v>19</v>
      </c>
      <c r="N565" s="206" t="s">
        <v>42</v>
      </c>
      <c r="O565" s="84"/>
      <c r="P565" s="207">
        <f>O565*H565</f>
        <v>0</v>
      </c>
      <c r="Q565" s="207">
        <v>0</v>
      </c>
      <c r="R565" s="207">
        <f>Q565*H565</f>
        <v>0</v>
      </c>
      <c r="S565" s="207">
        <v>0</v>
      </c>
      <c r="T565" s="208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09" t="s">
        <v>189</v>
      </c>
      <c r="AT565" s="209" t="s">
        <v>148</v>
      </c>
      <c r="AU565" s="209" t="s">
        <v>79</v>
      </c>
      <c r="AY565" s="17" t="s">
        <v>145</v>
      </c>
      <c r="BE565" s="210">
        <f>IF(N565="základní",J565,0)</f>
        <v>0</v>
      </c>
      <c r="BF565" s="210">
        <f>IF(N565="snížená",J565,0)</f>
        <v>0</v>
      </c>
      <c r="BG565" s="210">
        <f>IF(N565="zákl. přenesená",J565,0)</f>
        <v>0</v>
      </c>
      <c r="BH565" s="210">
        <f>IF(N565="sníž. přenesená",J565,0)</f>
        <v>0</v>
      </c>
      <c r="BI565" s="210">
        <f>IF(N565="nulová",J565,0)</f>
        <v>0</v>
      </c>
      <c r="BJ565" s="17" t="s">
        <v>79</v>
      </c>
      <c r="BK565" s="210">
        <f>ROUND(I565*H565,2)</f>
        <v>0</v>
      </c>
      <c r="BL565" s="17" t="s">
        <v>189</v>
      </c>
      <c r="BM565" s="209" t="s">
        <v>748</v>
      </c>
    </row>
    <row r="566" s="12" customFormat="1">
      <c r="A566" s="12"/>
      <c r="B566" s="211"/>
      <c r="C566" s="212"/>
      <c r="D566" s="213" t="s">
        <v>153</v>
      </c>
      <c r="E566" s="214" t="s">
        <v>19</v>
      </c>
      <c r="F566" s="215" t="s">
        <v>79</v>
      </c>
      <c r="G566" s="212"/>
      <c r="H566" s="216">
        <v>1</v>
      </c>
      <c r="I566" s="217"/>
      <c r="J566" s="212"/>
      <c r="K566" s="212"/>
      <c r="L566" s="218"/>
      <c r="M566" s="219"/>
      <c r="N566" s="220"/>
      <c r="O566" s="220"/>
      <c r="P566" s="220"/>
      <c r="Q566" s="220"/>
      <c r="R566" s="220"/>
      <c r="S566" s="220"/>
      <c r="T566" s="221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T566" s="222" t="s">
        <v>153</v>
      </c>
      <c r="AU566" s="222" t="s">
        <v>79</v>
      </c>
      <c r="AV566" s="12" t="s">
        <v>81</v>
      </c>
      <c r="AW566" s="12" t="s">
        <v>33</v>
      </c>
      <c r="AX566" s="12" t="s">
        <v>71</v>
      </c>
      <c r="AY566" s="222" t="s">
        <v>145</v>
      </c>
    </row>
    <row r="567" s="13" customFormat="1">
      <c r="A567" s="13"/>
      <c r="B567" s="223"/>
      <c r="C567" s="224"/>
      <c r="D567" s="213" t="s">
        <v>153</v>
      </c>
      <c r="E567" s="225" t="s">
        <v>19</v>
      </c>
      <c r="F567" s="226" t="s">
        <v>155</v>
      </c>
      <c r="G567" s="224"/>
      <c r="H567" s="227">
        <v>1</v>
      </c>
      <c r="I567" s="228"/>
      <c r="J567" s="224"/>
      <c r="K567" s="224"/>
      <c r="L567" s="229"/>
      <c r="M567" s="230"/>
      <c r="N567" s="231"/>
      <c r="O567" s="231"/>
      <c r="P567" s="231"/>
      <c r="Q567" s="231"/>
      <c r="R567" s="231"/>
      <c r="S567" s="231"/>
      <c r="T567" s="23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3" t="s">
        <v>153</v>
      </c>
      <c r="AU567" s="233" t="s">
        <v>79</v>
      </c>
      <c r="AV567" s="13" t="s">
        <v>152</v>
      </c>
      <c r="AW567" s="13" t="s">
        <v>33</v>
      </c>
      <c r="AX567" s="13" t="s">
        <v>79</v>
      </c>
      <c r="AY567" s="233" t="s">
        <v>145</v>
      </c>
    </row>
    <row r="568" s="2" customFormat="1" ht="21.75" customHeight="1">
      <c r="A568" s="38"/>
      <c r="B568" s="39"/>
      <c r="C568" s="197" t="s">
        <v>482</v>
      </c>
      <c r="D568" s="197" t="s">
        <v>148</v>
      </c>
      <c r="E568" s="198" t="s">
        <v>749</v>
      </c>
      <c r="F568" s="199" t="s">
        <v>750</v>
      </c>
      <c r="G568" s="200" t="s">
        <v>381</v>
      </c>
      <c r="H568" s="201">
        <v>1</v>
      </c>
      <c r="I568" s="202"/>
      <c r="J568" s="203">
        <f>ROUND(I568*H568,2)</f>
        <v>0</v>
      </c>
      <c r="K568" s="204"/>
      <c r="L568" s="44"/>
      <c r="M568" s="205" t="s">
        <v>19</v>
      </c>
      <c r="N568" s="206" t="s">
        <v>42</v>
      </c>
      <c r="O568" s="84"/>
      <c r="P568" s="207">
        <f>O568*H568</f>
        <v>0</v>
      </c>
      <c r="Q568" s="207">
        <v>0</v>
      </c>
      <c r="R568" s="207">
        <f>Q568*H568</f>
        <v>0</v>
      </c>
      <c r="S568" s="207">
        <v>0</v>
      </c>
      <c r="T568" s="208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09" t="s">
        <v>189</v>
      </c>
      <c r="AT568" s="209" t="s">
        <v>148</v>
      </c>
      <c r="AU568" s="209" t="s">
        <v>79</v>
      </c>
      <c r="AY568" s="17" t="s">
        <v>145</v>
      </c>
      <c r="BE568" s="210">
        <f>IF(N568="základní",J568,0)</f>
        <v>0</v>
      </c>
      <c r="BF568" s="210">
        <f>IF(N568="snížená",J568,0)</f>
        <v>0</v>
      </c>
      <c r="BG568" s="210">
        <f>IF(N568="zákl. přenesená",J568,0)</f>
        <v>0</v>
      </c>
      <c r="BH568" s="210">
        <f>IF(N568="sníž. přenesená",J568,0)</f>
        <v>0</v>
      </c>
      <c r="BI568" s="210">
        <f>IF(N568="nulová",J568,0)</f>
        <v>0</v>
      </c>
      <c r="BJ568" s="17" t="s">
        <v>79</v>
      </c>
      <c r="BK568" s="210">
        <f>ROUND(I568*H568,2)</f>
        <v>0</v>
      </c>
      <c r="BL568" s="17" t="s">
        <v>189</v>
      </c>
      <c r="BM568" s="209" t="s">
        <v>751</v>
      </c>
    </row>
    <row r="569" s="2" customFormat="1">
      <c r="A569" s="38"/>
      <c r="B569" s="39"/>
      <c r="C569" s="40"/>
      <c r="D569" s="213" t="s">
        <v>161</v>
      </c>
      <c r="E569" s="40"/>
      <c r="F569" s="234" t="s">
        <v>752</v>
      </c>
      <c r="G569" s="40"/>
      <c r="H569" s="40"/>
      <c r="I569" s="235"/>
      <c r="J569" s="40"/>
      <c r="K569" s="40"/>
      <c r="L569" s="44"/>
      <c r="M569" s="236"/>
      <c r="N569" s="237"/>
      <c r="O569" s="84"/>
      <c r="P569" s="84"/>
      <c r="Q569" s="84"/>
      <c r="R569" s="84"/>
      <c r="S569" s="84"/>
      <c r="T569" s="85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161</v>
      </c>
      <c r="AU569" s="17" t="s">
        <v>79</v>
      </c>
    </row>
    <row r="570" s="12" customFormat="1">
      <c r="A570" s="12"/>
      <c r="B570" s="211"/>
      <c r="C570" s="212"/>
      <c r="D570" s="213" t="s">
        <v>153</v>
      </c>
      <c r="E570" s="214" t="s">
        <v>19</v>
      </c>
      <c r="F570" s="215" t="s">
        <v>79</v>
      </c>
      <c r="G570" s="212"/>
      <c r="H570" s="216">
        <v>1</v>
      </c>
      <c r="I570" s="217"/>
      <c r="J570" s="212"/>
      <c r="K570" s="212"/>
      <c r="L570" s="218"/>
      <c r="M570" s="219"/>
      <c r="N570" s="220"/>
      <c r="O570" s="220"/>
      <c r="P570" s="220"/>
      <c r="Q570" s="220"/>
      <c r="R570" s="220"/>
      <c r="S570" s="220"/>
      <c r="T570" s="221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T570" s="222" t="s">
        <v>153</v>
      </c>
      <c r="AU570" s="222" t="s">
        <v>79</v>
      </c>
      <c r="AV570" s="12" t="s">
        <v>81</v>
      </c>
      <c r="AW570" s="12" t="s">
        <v>33</v>
      </c>
      <c r="AX570" s="12" t="s">
        <v>71</v>
      </c>
      <c r="AY570" s="222" t="s">
        <v>145</v>
      </c>
    </row>
    <row r="571" s="13" customFormat="1">
      <c r="A571" s="13"/>
      <c r="B571" s="223"/>
      <c r="C571" s="224"/>
      <c r="D571" s="213" t="s">
        <v>153</v>
      </c>
      <c r="E571" s="225" t="s">
        <v>19</v>
      </c>
      <c r="F571" s="226" t="s">
        <v>155</v>
      </c>
      <c r="G571" s="224"/>
      <c r="H571" s="227">
        <v>1</v>
      </c>
      <c r="I571" s="228"/>
      <c r="J571" s="224"/>
      <c r="K571" s="224"/>
      <c r="L571" s="229"/>
      <c r="M571" s="230"/>
      <c r="N571" s="231"/>
      <c r="O571" s="231"/>
      <c r="P571" s="231"/>
      <c r="Q571" s="231"/>
      <c r="R571" s="231"/>
      <c r="S571" s="231"/>
      <c r="T571" s="23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3" t="s">
        <v>153</v>
      </c>
      <c r="AU571" s="233" t="s">
        <v>79</v>
      </c>
      <c r="AV571" s="13" t="s">
        <v>152</v>
      </c>
      <c r="AW571" s="13" t="s">
        <v>33</v>
      </c>
      <c r="AX571" s="13" t="s">
        <v>79</v>
      </c>
      <c r="AY571" s="233" t="s">
        <v>145</v>
      </c>
    </row>
    <row r="572" s="2" customFormat="1" ht="21.75" customHeight="1">
      <c r="A572" s="38"/>
      <c r="B572" s="39"/>
      <c r="C572" s="197" t="s">
        <v>753</v>
      </c>
      <c r="D572" s="197" t="s">
        <v>148</v>
      </c>
      <c r="E572" s="198" t="s">
        <v>754</v>
      </c>
      <c r="F572" s="199" t="s">
        <v>755</v>
      </c>
      <c r="G572" s="200" t="s">
        <v>381</v>
      </c>
      <c r="H572" s="201">
        <v>1</v>
      </c>
      <c r="I572" s="202"/>
      <c r="J572" s="203">
        <f>ROUND(I572*H572,2)</f>
        <v>0</v>
      </c>
      <c r="K572" s="204"/>
      <c r="L572" s="44"/>
      <c r="M572" s="205" t="s">
        <v>19</v>
      </c>
      <c r="N572" s="206" t="s">
        <v>42</v>
      </c>
      <c r="O572" s="84"/>
      <c r="P572" s="207">
        <f>O572*H572</f>
        <v>0</v>
      </c>
      <c r="Q572" s="207">
        <v>0</v>
      </c>
      <c r="R572" s="207">
        <f>Q572*H572</f>
        <v>0</v>
      </c>
      <c r="S572" s="207">
        <v>0</v>
      </c>
      <c r="T572" s="208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09" t="s">
        <v>189</v>
      </c>
      <c r="AT572" s="209" t="s">
        <v>148</v>
      </c>
      <c r="AU572" s="209" t="s">
        <v>79</v>
      </c>
      <c r="AY572" s="17" t="s">
        <v>145</v>
      </c>
      <c r="BE572" s="210">
        <f>IF(N572="základní",J572,0)</f>
        <v>0</v>
      </c>
      <c r="BF572" s="210">
        <f>IF(N572="snížená",J572,0)</f>
        <v>0</v>
      </c>
      <c r="BG572" s="210">
        <f>IF(N572="zákl. přenesená",J572,0)</f>
        <v>0</v>
      </c>
      <c r="BH572" s="210">
        <f>IF(N572="sníž. přenesená",J572,0)</f>
        <v>0</v>
      </c>
      <c r="BI572" s="210">
        <f>IF(N572="nulová",J572,0)</f>
        <v>0</v>
      </c>
      <c r="BJ572" s="17" t="s">
        <v>79</v>
      </c>
      <c r="BK572" s="210">
        <f>ROUND(I572*H572,2)</f>
        <v>0</v>
      </c>
      <c r="BL572" s="17" t="s">
        <v>189</v>
      </c>
      <c r="BM572" s="209" t="s">
        <v>756</v>
      </c>
    </row>
    <row r="573" s="2" customFormat="1">
      <c r="A573" s="38"/>
      <c r="B573" s="39"/>
      <c r="C573" s="40"/>
      <c r="D573" s="213" t="s">
        <v>161</v>
      </c>
      <c r="E573" s="40"/>
      <c r="F573" s="234" t="s">
        <v>752</v>
      </c>
      <c r="G573" s="40"/>
      <c r="H573" s="40"/>
      <c r="I573" s="235"/>
      <c r="J573" s="40"/>
      <c r="K573" s="40"/>
      <c r="L573" s="44"/>
      <c r="M573" s="236"/>
      <c r="N573" s="237"/>
      <c r="O573" s="84"/>
      <c r="P573" s="84"/>
      <c r="Q573" s="84"/>
      <c r="R573" s="84"/>
      <c r="S573" s="84"/>
      <c r="T573" s="85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161</v>
      </c>
      <c r="AU573" s="17" t="s">
        <v>79</v>
      </c>
    </row>
    <row r="574" s="12" customFormat="1">
      <c r="A574" s="12"/>
      <c r="B574" s="211"/>
      <c r="C574" s="212"/>
      <c r="D574" s="213" t="s">
        <v>153</v>
      </c>
      <c r="E574" s="214" t="s">
        <v>19</v>
      </c>
      <c r="F574" s="215" t="s">
        <v>79</v>
      </c>
      <c r="G574" s="212"/>
      <c r="H574" s="216">
        <v>1</v>
      </c>
      <c r="I574" s="217"/>
      <c r="J574" s="212"/>
      <c r="K574" s="212"/>
      <c r="L574" s="218"/>
      <c r="M574" s="219"/>
      <c r="N574" s="220"/>
      <c r="O574" s="220"/>
      <c r="P574" s="220"/>
      <c r="Q574" s="220"/>
      <c r="R574" s="220"/>
      <c r="S574" s="220"/>
      <c r="T574" s="221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T574" s="222" t="s">
        <v>153</v>
      </c>
      <c r="AU574" s="222" t="s">
        <v>79</v>
      </c>
      <c r="AV574" s="12" t="s">
        <v>81</v>
      </c>
      <c r="AW574" s="12" t="s">
        <v>33</v>
      </c>
      <c r="AX574" s="12" t="s">
        <v>71</v>
      </c>
      <c r="AY574" s="222" t="s">
        <v>145</v>
      </c>
    </row>
    <row r="575" s="13" customFormat="1">
      <c r="A575" s="13"/>
      <c r="B575" s="223"/>
      <c r="C575" s="224"/>
      <c r="D575" s="213" t="s">
        <v>153</v>
      </c>
      <c r="E575" s="225" t="s">
        <v>19</v>
      </c>
      <c r="F575" s="226" t="s">
        <v>155</v>
      </c>
      <c r="G575" s="224"/>
      <c r="H575" s="227">
        <v>1</v>
      </c>
      <c r="I575" s="228"/>
      <c r="J575" s="224"/>
      <c r="K575" s="224"/>
      <c r="L575" s="229"/>
      <c r="M575" s="230"/>
      <c r="N575" s="231"/>
      <c r="O575" s="231"/>
      <c r="P575" s="231"/>
      <c r="Q575" s="231"/>
      <c r="R575" s="231"/>
      <c r="S575" s="231"/>
      <c r="T575" s="23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3" t="s">
        <v>153</v>
      </c>
      <c r="AU575" s="233" t="s">
        <v>79</v>
      </c>
      <c r="AV575" s="13" t="s">
        <v>152</v>
      </c>
      <c r="AW575" s="13" t="s">
        <v>33</v>
      </c>
      <c r="AX575" s="13" t="s">
        <v>79</v>
      </c>
      <c r="AY575" s="233" t="s">
        <v>145</v>
      </c>
    </row>
    <row r="576" s="2" customFormat="1" ht="21.75" customHeight="1">
      <c r="A576" s="38"/>
      <c r="B576" s="39"/>
      <c r="C576" s="197" t="s">
        <v>498</v>
      </c>
      <c r="D576" s="197" t="s">
        <v>148</v>
      </c>
      <c r="E576" s="198" t="s">
        <v>757</v>
      </c>
      <c r="F576" s="199" t="s">
        <v>758</v>
      </c>
      <c r="G576" s="200" t="s">
        <v>160</v>
      </c>
      <c r="H576" s="201">
        <v>3</v>
      </c>
      <c r="I576" s="202"/>
      <c r="J576" s="203">
        <f>ROUND(I576*H576,2)</f>
        <v>0</v>
      </c>
      <c r="K576" s="204"/>
      <c r="L576" s="44"/>
      <c r="M576" s="205" t="s">
        <v>19</v>
      </c>
      <c r="N576" s="206" t="s">
        <v>42</v>
      </c>
      <c r="O576" s="84"/>
      <c r="P576" s="207">
        <f>O576*H576</f>
        <v>0</v>
      </c>
      <c r="Q576" s="207">
        <v>0</v>
      </c>
      <c r="R576" s="207">
        <f>Q576*H576</f>
        <v>0</v>
      </c>
      <c r="S576" s="207">
        <v>0</v>
      </c>
      <c r="T576" s="208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09" t="s">
        <v>189</v>
      </c>
      <c r="AT576" s="209" t="s">
        <v>148</v>
      </c>
      <c r="AU576" s="209" t="s">
        <v>79</v>
      </c>
      <c r="AY576" s="17" t="s">
        <v>145</v>
      </c>
      <c r="BE576" s="210">
        <f>IF(N576="základní",J576,0)</f>
        <v>0</v>
      </c>
      <c r="BF576" s="210">
        <f>IF(N576="snížená",J576,0)</f>
        <v>0</v>
      </c>
      <c r="BG576" s="210">
        <f>IF(N576="zákl. přenesená",J576,0)</f>
        <v>0</v>
      </c>
      <c r="BH576" s="210">
        <f>IF(N576="sníž. přenesená",J576,0)</f>
        <v>0</v>
      </c>
      <c r="BI576" s="210">
        <f>IF(N576="nulová",J576,0)</f>
        <v>0</v>
      </c>
      <c r="BJ576" s="17" t="s">
        <v>79</v>
      </c>
      <c r="BK576" s="210">
        <f>ROUND(I576*H576,2)</f>
        <v>0</v>
      </c>
      <c r="BL576" s="17" t="s">
        <v>189</v>
      </c>
      <c r="BM576" s="209" t="s">
        <v>759</v>
      </c>
    </row>
    <row r="577" s="2" customFormat="1" ht="21.75" customHeight="1">
      <c r="A577" s="38"/>
      <c r="B577" s="39"/>
      <c r="C577" s="197" t="s">
        <v>760</v>
      </c>
      <c r="D577" s="197" t="s">
        <v>148</v>
      </c>
      <c r="E577" s="198" t="s">
        <v>761</v>
      </c>
      <c r="F577" s="199" t="s">
        <v>762</v>
      </c>
      <c r="G577" s="200" t="s">
        <v>160</v>
      </c>
      <c r="H577" s="201">
        <v>6</v>
      </c>
      <c r="I577" s="202"/>
      <c r="J577" s="203">
        <f>ROUND(I577*H577,2)</f>
        <v>0</v>
      </c>
      <c r="K577" s="204"/>
      <c r="L577" s="44"/>
      <c r="M577" s="205" t="s">
        <v>19</v>
      </c>
      <c r="N577" s="206" t="s">
        <v>42</v>
      </c>
      <c r="O577" s="84"/>
      <c r="P577" s="207">
        <f>O577*H577</f>
        <v>0</v>
      </c>
      <c r="Q577" s="207">
        <v>0</v>
      </c>
      <c r="R577" s="207">
        <f>Q577*H577</f>
        <v>0</v>
      </c>
      <c r="S577" s="207">
        <v>0</v>
      </c>
      <c r="T577" s="208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09" t="s">
        <v>189</v>
      </c>
      <c r="AT577" s="209" t="s">
        <v>148</v>
      </c>
      <c r="AU577" s="209" t="s">
        <v>79</v>
      </c>
      <c r="AY577" s="17" t="s">
        <v>145</v>
      </c>
      <c r="BE577" s="210">
        <f>IF(N577="základní",J577,0)</f>
        <v>0</v>
      </c>
      <c r="BF577" s="210">
        <f>IF(N577="snížená",J577,0)</f>
        <v>0</v>
      </c>
      <c r="BG577" s="210">
        <f>IF(N577="zákl. přenesená",J577,0)</f>
        <v>0</v>
      </c>
      <c r="BH577" s="210">
        <f>IF(N577="sníž. přenesená",J577,0)</f>
        <v>0</v>
      </c>
      <c r="BI577" s="210">
        <f>IF(N577="nulová",J577,0)</f>
        <v>0</v>
      </c>
      <c r="BJ577" s="17" t="s">
        <v>79</v>
      </c>
      <c r="BK577" s="210">
        <f>ROUND(I577*H577,2)</f>
        <v>0</v>
      </c>
      <c r="BL577" s="17" t="s">
        <v>189</v>
      </c>
      <c r="BM577" s="209" t="s">
        <v>763</v>
      </c>
    </row>
    <row r="578" s="2" customFormat="1" ht="21.75" customHeight="1">
      <c r="A578" s="38"/>
      <c r="B578" s="39"/>
      <c r="C578" s="197" t="s">
        <v>511</v>
      </c>
      <c r="D578" s="197" t="s">
        <v>148</v>
      </c>
      <c r="E578" s="198" t="s">
        <v>764</v>
      </c>
      <c r="F578" s="199" t="s">
        <v>765</v>
      </c>
      <c r="G578" s="200" t="s">
        <v>160</v>
      </c>
      <c r="H578" s="201">
        <v>1</v>
      </c>
      <c r="I578" s="202"/>
      <c r="J578" s="203">
        <f>ROUND(I578*H578,2)</f>
        <v>0</v>
      </c>
      <c r="K578" s="204"/>
      <c r="L578" s="44"/>
      <c r="M578" s="205" t="s">
        <v>19</v>
      </c>
      <c r="N578" s="206" t="s">
        <v>42</v>
      </c>
      <c r="O578" s="84"/>
      <c r="P578" s="207">
        <f>O578*H578</f>
        <v>0</v>
      </c>
      <c r="Q578" s="207">
        <v>0</v>
      </c>
      <c r="R578" s="207">
        <f>Q578*H578</f>
        <v>0</v>
      </c>
      <c r="S578" s="207">
        <v>0</v>
      </c>
      <c r="T578" s="208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09" t="s">
        <v>189</v>
      </c>
      <c r="AT578" s="209" t="s">
        <v>148</v>
      </c>
      <c r="AU578" s="209" t="s">
        <v>79</v>
      </c>
      <c r="AY578" s="17" t="s">
        <v>145</v>
      </c>
      <c r="BE578" s="210">
        <f>IF(N578="základní",J578,0)</f>
        <v>0</v>
      </c>
      <c r="BF578" s="210">
        <f>IF(N578="snížená",J578,0)</f>
        <v>0</v>
      </c>
      <c r="BG578" s="210">
        <f>IF(N578="zákl. přenesená",J578,0)</f>
        <v>0</v>
      </c>
      <c r="BH578" s="210">
        <f>IF(N578="sníž. přenesená",J578,0)</f>
        <v>0</v>
      </c>
      <c r="BI578" s="210">
        <f>IF(N578="nulová",J578,0)</f>
        <v>0</v>
      </c>
      <c r="BJ578" s="17" t="s">
        <v>79</v>
      </c>
      <c r="BK578" s="210">
        <f>ROUND(I578*H578,2)</f>
        <v>0</v>
      </c>
      <c r="BL578" s="17" t="s">
        <v>189</v>
      </c>
      <c r="BM578" s="209" t="s">
        <v>766</v>
      </c>
    </row>
    <row r="579" s="2" customFormat="1" ht="16.5" customHeight="1">
      <c r="A579" s="38"/>
      <c r="B579" s="39"/>
      <c r="C579" s="197" t="s">
        <v>767</v>
      </c>
      <c r="D579" s="197" t="s">
        <v>148</v>
      </c>
      <c r="E579" s="198" t="s">
        <v>768</v>
      </c>
      <c r="F579" s="199" t="s">
        <v>769</v>
      </c>
      <c r="G579" s="200" t="s">
        <v>206</v>
      </c>
      <c r="H579" s="201">
        <v>12</v>
      </c>
      <c r="I579" s="202"/>
      <c r="J579" s="203">
        <f>ROUND(I579*H579,2)</f>
        <v>0</v>
      </c>
      <c r="K579" s="204"/>
      <c r="L579" s="44"/>
      <c r="M579" s="205" t="s">
        <v>19</v>
      </c>
      <c r="N579" s="206" t="s">
        <v>42</v>
      </c>
      <c r="O579" s="84"/>
      <c r="P579" s="207">
        <f>O579*H579</f>
        <v>0</v>
      </c>
      <c r="Q579" s="207">
        <v>0</v>
      </c>
      <c r="R579" s="207">
        <f>Q579*H579</f>
        <v>0</v>
      </c>
      <c r="S579" s="207">
        <v>0</v>
      </c>
      <c r="T579" s="208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09" t="s">
        <v>189</v>
      </c>
      <c r="AT579" s="209" t="s">
        <v>148</v>
      </c>
      <c r="AU579" s="209" t="s">
        <v>79</v>
      </c>
      <c r="AY579" s="17" t="s">
        <v>145</v>
      </c>
      <c r="BE579" s="210">
        <f>IF(N579="základní",J579,0)</f>
        <v>0</v>
      </c>
      <c r="BF579" s="210">
        <f>IF(N579="snížená",J579,0)</f>
        <v>0</v>
      </c>
      <c r="BG579" s="210">
        <f>IF(N579="zákl. přenesená",J579,0)</f>
        <v>0</v>
      </c>
      <c r="BH579" s="210">
        <f>IF(N579="sníž. přenesená",J579,0)</f>
        <v>0</v>
      </c>
      <c r="BI579" s="210">
        <f>IF(N579="nulová",J579,0)</f>
        <v>0</v>
      </c>
      <c r="BJ579" s="17" t="s">
        <v>79</v>
      </c>
      <c r="BK579" s="210">
        <f>ROUND(I579*H579,2)</f>
        <v>0</v>
      </c>
      <c r="BL579" s="17" t="s">
        <v>189</v>
      </c>
      <c r="BM579" s="209" t="s">
        <v>770</v>
      </c>
    </row>
    <row r="580" s="12" customFormat="1">
      <c r="A580" s="12"/>
      <c r="B580" s="211"/>
      <c r="C580" s="212"/>
      <c r="D580" s="213" t="s">
        <v>153</v>
      </c>
      <c r="E580" s="214" t="s">
        <v>19</v>
      </c>
      <c r="F580" s="215" t="s">
        <v>771</v>
      </c>
      <c r="G580" s="212"/>
      <c r="H580" s="216">
        <v>12</v>
      </c>
      <c r="I580" s="217"/>
      <c r="J580" s="212"/>
      <c r="K580" s="212"/>
      <c r="L580" s="218"/>
      <c r="M580" s="219"/>
      <c r="N580" s="220"/>
      <c r="O580" s="220"/>
      <c r="P580" s="220"/>
      <c r="Q580" s="220"/>
      <c r="R580" s="220"/>
      <c r="S580" s="220"/>
      <c r="T580" s="221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T580" s="222" t="s">
        <v>153</v>
      </c>
      <c r="AU580" s="222" t="s">
        <v>79</v>
      </c>
      <c r="AV580" s="12" t="s">
        <v>81</v>
      </c>
      <c r="AW580" s="12" t="s">
        <v>33</v>
      </c>
      <c r="AX580" s="12" t="s">
        <v>71</v>
      </c>
      <c r="AY580" s="222" t="s">
        <v>145</v>
      </c>
    </row>
    <row r="581" s="13" customFormat="1">
      <c r="A581" s="13"/>
      <c r="B581" s="223"/>
      <c r="C581" s="224"/>
      <c r="D581" s="213" t="s">
        <v>153</v>
      </c>
      <c r="E581" s="225" t="s">
        <v>19</v>
      </c>
      <c r="F581" s="226" t="s">
        <v>155</v>
      </c>
      <c r="G581" s="224"/>
      <c r="H581" s="227">
        <v>12</v>
      </c>
      <c r="I581" s="228"/>
      <c r="J581" s="224"/>
      <c r="K581" s="224"/>
      <c r="L581" s="229"/>
      <c r="M581" s="230"/>
      <c r="N581" s="231"/>
      <c r="O581" s="231"/>
      <c r="P581" s="231"/>
      <c r="Q581" s="231"/>
      <c r="R581" s="231"/>
      <c r="S581" s="231"/>
      <c r="T581" s="23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3" t="s">
        <v>153</v>
      </c>
      <c r="AU581" s="233" t="s">
        <v>79</v>
      </c>
      <c r="AV581" s="13" t="s">
        <v>152</v>
      </c>
      <c r="AW581" s="13" t="s">
        <v>33</v>
      </c>
      <c r="AX581" s="13" t="s">
        <v>79</v>
      </c>
      <c r="AY581" s="233" t="s">
        <v>145</v>
      </c>
    </row>
    <row r="582" s="2" customFormat="1" ht="24.15" customHeight="1">
      <c r="A582" s="38"/>
      <c r="B582" s="39"/>
      <c r="C582" s="238" t="s">
        <v>517</v>
      </c>
      <c r="D582" s="238" t="s">
        <v>724</v>
      </c>
      <c r="E582" s="239" t="s">
        <v>709</v>
      </c>
      <c r="F582" s="240" t="s">
        <v>772</v>
      </c>
      <c r="G582" s="241" t="s">
        <v>206</v>
      </c>
      <c r="H582" s="242">
        <v>13.199999999999999</v>
      </c>
      <c r="I582" s="243"/>
      <c r="J582" s="244">
        <f>ROUND(I582*H582,2)</f>
        <v>0</v>
      </c>
      <c r="K582" s="245"/>
      <c r="L582" s="246"/>
      <c r="M582" s="247" t="s">
        <v>19</v>
      </c>
      <c r="N582" s="248" t="s">
        <v>42</v>
      </c>
      <c r="O582" s="84"/>
      <c r="P582" s="207">
        <f>O582*H582</f>
        <v>0</v>
      </c>
      <c r="Q582" s="207">
        <v>0</v>
      </c>
      <c r="R582" s="207">
        <f>Q582*H582</f>
        <v>0</v>
      </c>
      <c r="S582" s="207">
        <v>0</v>
      </c>
      <c r="T582" s="208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09" t="s">
        <v>245</v>
      </c>
      <c r="AT582" s="209" t="s">
        <v>724</v>
      </c>
      <c r="AU582" s="209" t="s">
        <v>79</v>
      </c>
      <c r="AY582" s="17" t="s">
        <v>145</v>
      </c>
      <c r="BE582" s="210">
        <f>IF(N582="základní",J582,0)</f>
        <v>0</v>
      </c>
      <c r="BF582" s="210">
        <f>IF(N582="snížená",J582,0)</f>
        <v>0</v>
      </c>
      <c r="BG582" s="210">
        <f>IF(N582="zákl. přenesená",J582,0)</f>
        <v>0</v>
      </c>
      <c r="BH582" s="210">
        <f>IF(N582="sníž. přenesená",J582,0)</f>
        <v>0</v>
      </c>
      <c r="BI582" s="210">
        <f>IF(N582="nulová",J582,0)</f>
        <v>0</v>
      </c>
      <c r="BJ582" s="17" t="s">
        <v>79</v>
      </c>
      <c r="BK582" s="210">
        <f>ROUND(I582*H582,2)</f>
        <v>0</v>
      </c>
      <c r="BL582" s="17" t="s">
        <v>189</v>
      </c>
      <c r="BM582" s="209" t="s">
        <v>773</v>
      </c>
    </row>
    <row r="583" s="12" customFormat="1">
      <c r="A583" s="12"/>
      <c r="B583" s="211"/>
      <c r="C583" s="212"/>
      <c r="D583" s="213" t="s">
        <v>153</v>
      </c>
      <c r="E583" s="214" t="s">
        <v>19</v>
      </c>
      <c r="F583" s="215" t="s">
        <v>774</v>
      </c>
      <c r="G583" s="212"/>
      <c r="H583" s="216">
        <v>13.199999999999999</v>
      </c>
      <c r="I583" s="217"/>
      <c r="J583" s="212"/>
      <c r="K583" s="212"/>
      <c r="L583" s="218"/>
      <c r="M583" s="219"/>
      <c r="N583" s="220"/>
      <c r="O583" s="220"/>
      <c r="P583" s="220"/>
      <c r="Q583" s="220"/>
      <c r="R583" s="220"/>
      <c r="S583" s="220"/>
      <c r="T583" s="221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T583" s="222" t="s">
        <v>153</v>
      </c>
      <c r="AU583" s="222" t="s">
        <v>79</v>
      </c>
      <c r="AV583" s="12" t="s">
        <v>81</v>
      </c>
      <c r="AW583" s="12" t="s">
        <v>33</v>
      </c>
      <c r="AX583" s="12" t="s">
        <v>71</v>
      </c>
      <c r="AY583" s="222" t="s">
        <v>145</v>
      </c>
    </row>
    <row r="584" s="13" customFormat="1">
      <c r="A584" s="13"/>
      <c r="B584" s="223"/>
      <c r="C584" s="224"/>
      <c r="D584" s="213" t="s">
        <v>153</v>
      </c>
      <c r="E584" s="225" t="s">
        <v>19</v>
      </c>
      <c r="F584" s="226" t="s">
        <v>155</v>
      </c>
      <c r="G584" s="224"/>
      <c r="H584" s="227">
        <v>13.199999999999999</v>
      </c>
      <c r="I584" s="228"/>
      <c r="J584" s="224"/>
      <c r="K584" s="224"/>
      <c r="L584" s="229"/>
      <c r="M584" s="230"/>
      <c r="N584" s="231"/>
      <c r="O584" s="231"/>
      <c r="P584" s="231"/>
      <c r="Q584" s="231"/>
      <c r="R584" s="231"/>
      <c r="S584" s="231"/>
      <c r="T584" s="23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3" t="s">
        <v>153</v>
      </c>
      <c r="AU584" s="233" t="s">
        <v>79</v>
      </c>
      <c r="AV584" s="13" t="s">
        <v>152</v>
      </c>
      <c r="AW584" s="13" t="s">
        <v>33</v>
      </c>
      <c r="AX584" s="13" t="s">
        <v>79</v>
      </c>
      <c r="AY584" s="233" t="s">
        <v>145</v>
      </c>
    </row>
    <row r="585" s="2" customFormat="1" ht="21.75" customHeight="1">
      <c r="A585" s="38"/>
      <c r="B585" s="39"/>
      <c r="C585" s="197" t="s">
        <v>775</v>
      </c>
      <c r="D585" s="197" t="s">
        <v>148</v>
      </c>
      <c r="E585" s="198" t="s">
        <v>776</v>
      </c>
      <c r="F585" s="199" t="s">
        <v>777</v>
      </c>
      <c r="G585" s="200" t="s">
        <v>411</v>
      </c>
      <c r="H585" s="201">
        <v>5.2510000000000003</v>
      </c>
      <c r="I585" s="202"/>
      <c r="J585" s="203">
        <f>ROUND(I585*H585,2)</f>
        <v>0</v>
      </c>
      <c r="K585" s="204"/>
      <c r="L585" s="44"/>
      <c r="M585" s="205" t="s">
        <v>19</v>
      </c>
      <c r="N585" s="206" t="s">
        <v>42</v>
      </c>
      <c r="O585" s="84"/>
      <c r="P585" s="207">
        <f>O585*H585</f>
        <v>0</v>
      </c>
      <c r="Q585" s="207">
        <v>0</v>
      </c>
      <c r="R585" s="207">
        <f>Q585*H585</f>
        <v>0</v>
      </c>
      <c r="S585" s="207">
        <v>0</v>
      </c>
      <c r="T585" s="208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09" t="s">
        <v>189</v>
      </c>
      <c r="AT585" s="209" t="s">
        <v>148</v>
      </c>
      <c r="AU585" s="209" t="s">
        <v>79</v>
      </c>
      <c r="AY585" s="17" t="s">
        <v>145</v>
      </c>
      <c r="BE585" s="210">
        <f>IF(N585="základní",J585,0)</f>
        <v>0</v>
      </c>
      <c r="BF585" s="210">
        <f>IF(N585="snížená",J585,0)</f>
        <v>0</v>
      </c>
      <c r="BG585" s="210">
        <f>IF(N585="zákl. přenesená",J585,0)</f>
        <v>0</v>
      </c>
      <c r="BH585" s="210">
        <f>IF(N585="sníž. přenesená",J585,0)</f>
        <v>0</v>
      </c>
      <c r="BI585" s="210">
        <f>IF(N585="nulová",J585,0)</f>
        <v>0</v>
      </c>
      <c r="BJ585" s="17" t="s">
        <v>79</v>
      </c>
      <c r="BK585" s="210">
        <f>ROUND(I585*H585,2)</f>
        <v>0</v>
      </c>
      <c r="BL585" s="17" t="s">
        <v>189</v>
      </c>
      <c r="BM585" s="209" t="s">
        <v>778</v>
      </c>
    </row>
    <row r="586" s="11" customFormat="1" ht="25.92" customHeight="1">
      <c r="A586" s="11"/>
      <c r="B586" s="183"/>
      <c r="C586" s="184"/>
      <c r="D586" s="185" t="s">
        <v>70</v>
      </c>
      <c r="E586" s="186" t="s">
        <v>779</v>
      </c>
      <c r="F586" s="186" t="s">
        <v>780</v>
      </c>
      <c r="G586" s="184"/>
      <c r="H586" s="184"/>
      <c r="I586" s="187"/>
      <c r="J586" s="188">
        <f>BK586</f>
        <v>0</v>
      </c>
      <c r="K586" s="184"/>
      <c r="L586" s="189"/>
      <c r="M586" s="190"/>
      <c r="N586" s="191"/>
      <c r="O586" s="191"/>
      <c r="P586" s="192">
        <f>SUM(P587:P611)</f>
        <v>0</v>
      </c>
      <c r="Q586" s="191"/>
      <c r="R586" s="192">
        <f>SUM(R587:R611)</f>
        <v>0</v>
      </c>
      <c r="S586" s="191"/>
      <c r="T586" s="193">
        <f>SUM(T587:T611)</f>
        <v>0</v>
      </c>
      <c r="U586" s="11"/>
      <c r="V586" s="11"/>
      <c r="W586" s="11"/>
      <c r="X586" s="11"/>
      <c r="Y586" s="11"/>
      <c r="Z586" s="11"/>
      <c r="AA586" s="11"/>
      <c r="AB586" s="11"/>
      <c r="AC586" s="11"/>
      <c r="AD586" s="11"/>
      <c r="AE586" s="11"/>
      <c r="AR586" s="194" t="s">
        <v>81</v>
      </c>
      <c r="AT586" s="195" t="s">
        <v>70</v>
      </c>
      <c r="AU586" s="195" t="s">
        <v>71</v>
      </c>
      <c r="AY586" s="194" t="s">
        <v>145</v>
      </c>
      <c r="BK586" s="196">
        <f>SUM(BK587:BK611)</f>
        <v>0</v>
      </c>
    </row>
    <row r="587" s="2" customFormat="1" ht="16.5" customHeight="1">
      <c r="A587" s="38"/>
      <c r="B587" s="39"/>
      <c r="C587" s="197" t="s">
        <v>520</v>
      </c>
      <c r="D587" s="197" t="s">
        <v>148</v>
      </c>
      <c r="E587" s="198" t="s">
        <v>781</v>
      </c>
      <c r="F587" s="199" t="s">
        <v>782</v>
      </c>
      <c r="G587" s="200" t="s">
        <v>188</v>
      </c>
      <c r="H587" s="201">
        <v>123.3</v>
      </c>
      <c r="I587" s="202"/>
      <c r="J587" s="203">
        <f>ROUND(I587*H587,2)</f>
        <v>0</v>
      </c>
      <c r="K587" s="204"/>
      <c r="L587" s="44"/>
      <c r="M587" s="205" t="s">
        <v>19</v>
      </c>
      <c r="N587" s="206" t="s">
        <v>42</v>
      </c>
      <c r="O587" s="84"/>
      <c r="P587" s="207">
        <f>O587*H587</f>
        <v>0</v>
      </c>
      <c r="Q587" s="207">
        <v>0</v>
      </c>
      <c r="R587" s="207">
        <f>Q587*H587</f>
        <v>0</v>
      </c>
      <c r="S587" s="207">
        <v>0</v>
      </c>
      <c r="T587" s="208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09" t="s">
        <v>189</v>
      </c>
      <c r="AT587" s="209" t="s">
        <v>148</v>
      </c>
      <c r="AU587" s="209" t="s">
        <v>79</v>
      </c>
      <c r="AY587" s="17" t="s">
        <v>145</v>
      </c>
      <c r="BE587" s="210">
        <f>IF(N587="základní",J587,0)</f>
        <v>0</v>
      </c>
      <c r="BF587" s="210">
        <f>IF(N587="snížená",J587,0)</f>
        <v>0</v>
      </c>
      <c r="BG587" s="210">
        <f>IF(N587="zákl. přenesená",J587,0)</f>
        <v>0</v>
      </c>
      <c r="BH587" s="210">
        <f>IF(N587="sníž. přenesená",J587,0)</f>
        <v>0</v>
      </c>
      <c r="BI587" s="210">
        <f>IF(N587="nulová",J587,0)</f>
        <v>0</v>
      </c>
      <c r="BJ587" s="17" t="s">
        <v>79</v>
      </c>
      <c r="BK587" s="210">
        <f>ROUND(I587*H587,2)</f>
        <v>0</v>
      </c>
      <c r="BL587" s="17" t="s">
        <v>189</v>
      </c>
      <c r="BM587" s="209" t="s">
        <v>783</v>
      </c>
    </row>
    <row r="588" s="2" customFormat="1">
      <c r="A588" s="38"/>
      <c r="B588" s="39"/>
      <c r="C588" s="40"/>
      <c r="D588" s="213" t="s">
        <v>161</v>
      </c>
      <c r="E588" s="40"/>
      <c r="F588" s="234" t="s">
        <v>784</v>
      </c>
      <c r="G588" s="40"/>
      <c r="H588" s="40"/>
      <c r="I588" s="235"/>
      <c r="J588" s="40"/>
      <c r="K588" s="40"/>
      <c r="L588" s="44"/>
      <c r="M588" s="236"/>
      <c r="N588" s="237"/>
      <c r="O588" s="84"/>
      <c r="P588" s="84"/>
      <c r="Q588" s="84"/>
      <c r="R588" s="84"/>
      <c r="S588" s="84"/>
      <c r="T588" s="85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161</v>
      </c>
      <c r="AU588" s="17" t="s">
        <v>79</v>
      </c>
    </row>
    <row r="589" s="12" customFormat="1">
      <c r="A589" s="12"/>
      <c r="B589" s="211"/>
      <c r="C589" s="212"/>
      <c r="D589" s="213" t="s">
        <v>153</v>
      </c>
      <c r="E589" s="214" t="s">
        <v>19</v>
      </c>
      <c r="F589" s="215" t="s">
        <v>785</v>
      </c>
      <c r="G589" s="212"/>
      <c r="H589" s="216">
        <v>23.899999999999999</v>
      </c>
      <c r="I589" s="217"/>
      <c r="J589" s="212"/>
      <c r="K589" s="212"/>
      <c r="L589" s="218"/>
      <c r="M589" s="219"/>
      <c r="N589" s="220"/>
      <c r="O589" s="220"/>
      <c r="P589" s="220"/>
      <c r="Q589" s="220"/>
      <c r="R589" s="220"/>
      <c r="S589" s="220"/>
      <c r="T589" s="221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T589" s="222" t="s">
        <v>153</v>
      </c>
      <c r="AU589" s="222" t="s">
        <v>79</v>
      </c>
      <c r="AV589" s="12" t="s">
        <v>81</v>
      </c>
      <c r="AW589" s="12" t="s">
        <v>33</v>
      </c>
      <c r="AX589" s="12" t="s">
        <v>71</v>
      </c>
      <c r="AY589" s="222" t="s">
        <v>145</v>
      </c>
    </row>
    <row r="590" s="12" customFormat="1">
      <c r="A590" s="12"/>
      <c r="B590" s="211"/>
      <c r="C590" s="212"/>
      <c r="D590" s="213" t="s">
        <v>153</v>
      </c>
      <c r="E590" s="214" t="s">
        <v>19</v>
      </c>
      <c r="F590" s="215" t="s">
        <v>483</v>
      </c>
      <c r="G590" s="212"/>
      <c r="H590" s="216">
        <v>37.5</v>
      </c>
      <c r="I590" s="217"/>
      <c r="J590" s="212"/>
      <c r="K590" s="212"/>
      <c r="L590" s="218"/>
      <c r="M590" s="219"/>
      <c r="N590" s="220"/>
      <c r="O590" s="220"/>
      <c r="P590" s="220"/>
      <c r="Q590" s="220"/>
      <c r="R590" s="220"/>
      <c r="S590" s="220"/>
      <c r="T590" s="221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T590" s="222" t="s">
        <v>153</v>
      </c>
      <c r="AU590" s="222" t="s">
        <v>79</v>
      </c>
      <c r="AV590" s="12" t="s">
        <v>81</v>
      </c>
      <c r="AW590" s="12" t="s">
        <v>33</v>
      </c>
      <c r="AX590" s="12" t="s">
        <v>71</v>
      </c>
      <c r="AY590" s="222" t="s">
        <v>145</v>
      </c>
    </row>
    <row r="591" s="12" customFormat="1">
      <c r="A591" s="12"/>
      <c r="B591" s="211"/>
      <c r="C591" s="212"/>
      <c r="D591" s="213" t="s">
        <v>153</v>
      </c>
      <c r="E591" s="214" t="s">
        <v>19</v>
      </c>
      <c r="F591" s="215" t="s">
        <v>786</v>
      </c>
      <c r="G591" s="212"/>
      <c r="H591" s="216">
        <v>19.199999999999999</v>
      </c>
      <c r="I591" s="217"/>
      <c r="J591" s="212"/>
      <c r="K591" s="212"/>
      <c r="L591" s="218"/>
      <c r="M591" s="219"/>
      <c r="N591" s="220"/>
      <c r="O591" s="220"/>
      <c r="P591" s="220"/>
      <c r="Q591" s="220"/>
      <c r="R591" s="220"/>
      <c r="S591" s="220"/>
      <c r="T591" s="221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T591" s="222" t="s">
        <v>153</v>
      </c>
      <c r="AU591" s="222" t="s">
        <v>79</v>
      </c>
      <c r="AV591" s="12" t="s">
        <v>81</v>
      </c>
      <c r="AW591" s="12" t="s">
        <v>33</v>
      </c>
      <c r="AX591" s="12" t="s">
        <v>71</v>
      </c>
      <c r="AY591" s="222" t="s">
        <v>145</v>
      </c>
    </row>
    <row r="592" s="12" customFormat="1">
      <c r="A592" s="12"/>
      <c r="B592" s="211"/>
      <c r="C592" s="212"/>
      <c r="D592" s="213" t="s">
        <v>153</v>
      </c>
      <c r="E592" s="214" t="s">
        <v>19</v>
      </c>
      <c r="F592" s="215" t="s">
        <v>787</v>
      </c>
      <c r="G592" s="212"/>
      <c r="H592" s="216">
        <v>19.699999999999999</v>
      </c>
      <c r="I592" s="217"/>
      <c r="J592" s="212"/>
      <c r="K592" s="212"/>
      <c r="L592" s="218"/>
      <c r="M592" s="219"/>
      <c r="N592" s="220"/>
      <c r="O592" s="220"/>
      <c r="P592" s="220"/>
      <c r="Q592" s="220"/>
      <c r="R592" s="220"/>
      <c r="S592" s="220"/>
      <c r="T592" s="221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T592" s="222" t="s">
        <v>153</v>
      </c>
      <c r="AU592" s="222" t="s">
        <v>79</v>
      </c>
      <c r="AV592" s="12" t="s">
        <v>81</v>
      </c>
      <c r="AW592" s="12" t="s">
        <v>33</v>
      </c>
      <c r="AX592" s="12" t="s">
        <v>71</v>
      </c>
      <c r="AY592" s="222" t="s">
        <v>145</v>
      </c>
    </row>
    <row r="593" s="12" customFormat="1">
      <c r="A593" s="12"/>
      <c r="B593" s="211"/>
      <c r="C593" s="212"/>
      <c r="D593" s="213" t="s">
        <v>153</v>
      </c>
      <c r="E593" s="214" t="s">
        <v>19</v>
      </c>
      <c r="F593" s="215" t="s">
        <v>290</v>
      </c>
      <c r="G593" s="212"/>
      <c r="H593" s="216">
        <v>23</v>
      </c>
      <c r="I593" s="217"/>
      <c r="J593" s="212"/>
      <c r="K593" s="212"/>
      <c r="L593" s="218"/>
      <c r="M593" s="219"/>
      <c r="N593" s="220"/>
      <c r="O593" s="220"/>
      <c r="P593" s="220"/>
      <c r="Q593" s="220"/>
      <c r="R593" s="220"/>
      <c r="S593" s="220"/>
      <c r="T593" s="221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T593" s="222" t="s">
        <v>153</v>
      </c>
      <c r="AU593" s="222" t="s">
        <v>79</v>
      </c>
      <c r="AV593" s="12" t="s">
        <v>81</v>
      </c>
      <c r="AW593" s="12" t="s">
        <v>33</v>
      </c>
      <c r="AX593" s="12" t="s">
        <v>71</v>
      </c>
      <c r="AY593" s="222" t="s">
        <v>145</v>
      </c>
    </row>
    <row r="594" s="13" customFormat="1">
      <c r="A594" s="13"/>
      <c r="B594" s="223"/>
      <c r="C594" s="224"/>
      <c r="D594" s="213" t="s">
        <v>153</v>
      </c>
      <c r="E594" s="225" t="s">
        <v>19</v>
      </c>
      <c r="F594" s="226" t="s">
        <v>155</v>
      </c>
      <c r="G594" s="224"/>
      <c r="H594" s="227">
        <v>123.3</v>
      </c>
      <c r="I594" s="228"/>
      <c r="J594" s="224"/>
      <c r="K594" s="224"/>
      <c r="L594" s="229"/>
      <c r="M594" s="230"/>
      <c r="N594" s="231"/>
      <c r="O594" s="231"/>
      <c r="P594" s="231"/>
      <c r="Q594" s="231"/>
      <c r="R594" s="231"/>
      <c r="S594" s="231"/>
      <c r="T594" s="23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3" t="s">
        <v>153</v>
      </c>
      <c r="AU594" s="233" t="s">
        <v>79</v>
      </c>
      <c r="AV594" s="13" t="s">
        <v>152</v>
      </c>
      <c r="AW594" s="13" t="s">
        <v>33</v>
      </c>
      <c r="AX594" s="13" t="s">
        <v>79</v>
      </c>
      <c r="AY594" s="233" t="s">
        <v>145</v>
      </c>
    </row>
    <row r="595" s="2" customFormat="1" ht="16.5" customHeight="1">
      <c r="A595" s="38"/>
      <c r="B595" s="39"/>
      <c r="C595" s="197" t="s">
        <v>788</v>
      </c>
      <c r="D595" s="197" t="s">
        <v>148</v>
      </c>
      <c r="E595" s="198" t="s">
        <v>789</v>
      </c>
      <c r="F595" s="199" t="s">
        <v>790</v>
      </c>
      <c r="G595" s="200" t="s">
        <v>188</v>
      </c>
      <c r="H595" s="201">
        <v>123.3</v>
      </c>
      <c r="I595" s="202"/>
      <c r="J595" s="203">
        <f>ROUND(I595*H595,2)</f>
        <v>0</v>
      </c>
      <c r="K595" s="204"/>
      <c r="L595" s="44"/>
      <c r="M595" s="205" t="s">
        <v>19</v>
      </c>
      <c r="N595" s="206" t="s">
        <v>42</v>
      </c>
      <c r="O595" s="84"/>
      <c r="P595" s="207">
        <f>O595*H595</f>
        <v>0</v>
      </c>
      <c r="Q595" s="207">
        <v>0</v>
      </c>
      <c r="R595" s="207">
        <f>Q595*H595</f>
        <v>0</v>
      </c>
      <c r="S595" s="207">
        <v>0</v>
      </c>
      <c r="T595" s="208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09" t="s">
        <v>189</v>
      </c>
      <c r="AT595" s="209" t="s">
        <v>148</v>
      </c>
      <c r="AU595" s="209" t="s">
        <v>79</v>
      </c>
      <c r="AY595" s="17" t="s">
        <v>145</v>
      </c>
      <c r="BE595" s="210">
        <f>IF(N595="základní",J595,0)</f>
        <v>0</v>
      </c>
      <c r="BF595" s="210">
        <f>IF(N595="snížená",J595,0)</f>
        <v>0</v>
      </c>
      <c r="BG595" s="210">
        <f>IF(N595="zákl. přenesená",J595,0)</f>
        <v>0</v>
      </c>
      <c r="BH595" s="210">
        <f>IF(N595="sníž. přenesená",J595,0)</f>
        <v>0</v>
      </c>
      <c r="BI595" s="210">
        <f>IF(N595="nulová",J595,0)</f>
        <v>0</v>
      </c>
      <c r="BJ595" s="17" t="s">
        <v>79</v>
      </c>
      <c r="BK595" s="210">
        <f>ROUND(I595*H595,2)</f>
        <v>0</v>
      </c>
      <c r="BL595" s="17" t="s">
        <v>189</v>
      </c>
      <c r="BM595" s="209" t="s">
        <v>791</v>
      </c>
    </row>
    <row r="596" s="2" customFormat="1">
      <c r="A596" s="38"/>
      <c r="B596" s="39"/>
      <c r="C596" s="40"/>
      <c r="D596" s="213" t="s">
        <v>161</v>
      </c>
      <c r="E596" s="40"/>
      <c r="F596" s="234" t="s">
        <v>792</v>
      </c>
      <c r="G596" s="40"/>
      <c r="H596" s="40"/>
      <c r="I596" s="235"/>
      <c r="J596" s="40"/>
      <c r="K596" s="40"/>
      <c r="L596" s="44"/>
      <c r="M596" s="236"/>
      <c r="N596" s="237"/>
      <c r="O596" s="84"/>
      <c r="P596" s="84"/>
      <c r="Q596" s="84"/>
      <c r="R596" s="84"/>
      <c r="S596" s="84"/>
      <c r="T596" s="85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161</v>
      </c>
      <c r="AU596" s="17" t="s">
        <v>79</v>
      </c>
    </row>
    <row r="597" s="2" customFormat="1" ht="16.5" customHeight="1">
      <c r="A597" s="38"/>
      <c r="B597" s="39"/>
      <c r="C597" s="197" t="s">
        <v>525</v>
      </c>
      <c r="D597" s="197" t="s">
        <v>148</v>
      </c>
      <c r="E597" s="198" t="s">
        <v>793</v>
      </c>
      <c r="F597" s="199" t="s">
        <v>794</v>
      </c>
      <c r="G597" s="200" t="s">
        <v>188</v>
      </c>
      <c r="H597" s="201">
        <v>61.399999999999999</v>
      </c>
      <c r="I597" s="202"/>
      <c r="J597" s="203">
        <f>ROUND(I597*H597,2)</f>
        <v>0</v>
      </c>
      <c r="K597" s="204"/>
      <c r="L597" s="44"/>
      <c r="M597" s="205" t="s">
        <v>19</v>
      </c>
      <c r="N597" s="206" t="s">
        <v>42</v>
      </c>
      <c r="O597" s="84"/>
      <c r="P597" s="207">
        <f>O597*H597</f>
        <v>0</v>
      </c>
      <c r="Q597" s="207">
        <v>0</v>
      </c>
      <c r="R597" s="207">
        <f>Q597*H597</f>
        <v>0</v>
      </c>
      <c r="S597" s="207">
        <v>0</v>
      </c>
      <c r="T597" s="208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09" t="s">
        <v>189</v>
      </c>
      <c r="AT597" s="209" t="s">
        <v>148</v>
      </c>
      <c r="AU597" s="209" t="s">
        <v>79</v>
      </c>
      <c r="AY597" s="17" t="s">
        <v>145</v>
      </c>
      <c r="BE597" s="210">
        <f>IF(N597="základní",J597,0)</f>
        <v>0</v>
      </c>
      <c r="BF597" s="210">
        <f>IF(N597="snížená",J597,0)</f>
        <v>0</v>
      </c>
      <c r="BG597" s="210">
        <f>IF(N597="zákl. přenesená",J597,0)</f>
        <v>0</v>
      </c>
      <c r="BH597" s="210">
        <f>IF(N597="sníž. přenesená",J597,0)</f>
        <v>0</v>
      </c>
      <c r="BI597" s="210">
        <f>IF(N597="nulová",J597,0)</f>
        <v>0</v>
      </c>
      <c r="BJ597" s="17" t="s">
        <v>79</v>
      </c>
      <c r="BK597" s="210">
        <f>ROUND(I597*H597,2)</f>
        <v>0</v>
      </c>
      <c r="BL597" s="17" t="s">
        <v>189</v>
      </c>
      <c r="BM597" s="209" t="s">
        <v>795</v>
      </c>
    </row>
    <row r="598" s="12" customFormat="1">
      <c r="A598" s="12"/>
      <c r="B598" s="211"/>
      <c r="C598" s="212"/>
      <c r="D598" s="213" t="s">
        <v>153</v>
      </c>
      <c r="E598" s="214" t="s">
        <v>19</v>
      </c>
      <c r="F598" s="215" t="s">
        <v>484</v>
      </c>
      <c r="G598" s="212"/>
      <c r="H598" s="216">
        <v>23.899999999999999</v>
      </c>
      <c r="I598" s="217"/>
      <c r="J598" s="212"/>
      <c r="K598" s="212"/>
      <c r="L598" s="218"/>
      <c r="M598" s="219"/>
      <c r="N598" s="220"/>
      <c r="O598" s="220"/>
      <c r="P598" s="220"/>
      <c r="Q598" s="220"/>
      <c r="R598" s="220"/>
      <c r="S598" s="220"/>
      <c r="T598" s="221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T598" s="222" t="s">
        <v>153</v>
      </c>
      <c r="AU598" s="222" t="s">
        <v>79</v>
      </c>
      <c r="AV598" s="12" t="s">
        <v>81</v>
      </c>
      <c r="AW598" s="12" t="s">
        <v>33</v>
      </c>
      <c r="AX598" s="12" t="s">
        <v>71</v>
      </c>
      <c r="AY598" s="222" t="s">
        <v>145</v>
      </c>
    </row>
    <row r="599" s="12" customFormat="1">
      <c r="A599" s="12"/>
      <c r="B599" s="211"/>
      <c r="C599" s="212"/>
      <c r="D599" s="213" t="s">
        <v>153</v>
      </c>
      <c r="E599" s="214" t="s">
        <v>19</v>
      </c>
      <c r="F599" s="215" t="s">
        <v>796</v>
      </c>
      <c r="G599" s="212"/>
      <c r="H599" s="216">
        <v>37.5</v>
      </c>
      <c r="I599" s="217"/>
      <c r="J599" s="212"/>
      <c r="K599" s="212"/>
      <c r="L599" s="218"/>
      <c r="M599" s="219"/>
      <c r="N599" s="220"/>
      <c r="O599" s="220"/>
      <c r="P599" s="220"/>
      <c r="Q599" s="220"/>
      <c r="R599" s="220"/>
      <c r="S599" s="220"/>
      <c r="T599" s="221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22" t="s">
        <v>153</v>
      </c>
      <c r="AU599" s="222" t="s">
        <v>79</v>
      </c>
      <c r="AV599" s="12" t="s">
        <v>81</v>
      </c>
      <c r="AW599" s="12" t="s">
        <v>33</v>
      </c>
      <c r="AX599" s="12" t="s">
        <v>71</v>
      </c>
      <c r="AY599" s="222" t="s">
        <v>145</v>
      </c>
    </row>
    <row r="600" s="13" customFormat="1">
      <c r="A600" s="13"/>
      <c r="B600" s="223"/>
      <c r="C600" s="224"/>
      <c r="D600" s="213" t="s">
        <v>153</v>
      </c>
      <c r="E600" s="225" t="s">
        <v>19</v>
      </c>
      <c r="F600" s="226" t="s">
        <v>155</v>
      </c>
      <c r="G600" s="224"/>
      <c r="H600" s="227">
        <v>61.399999999999999</v>
      </c>
      <c r="I600" s="228"/>
      <c r="J600" s="224"/>
      <c r="K600" s="224"/>
      <c r="L600" s="229"/>
      <c r="M600" s="230"/>
      <c r="N600" s="231"/>
      <c r="O600" s="231"/>
      <c r="P600" s="231"/>
      <c r="Q600" s="231"/>
      <c r="R600" s="231"/>
      <c r="S600" s="231"/>
      <c r="T600" s="23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3" t="s">
        <v>153</v>
      </c>
      <c r="AU600" s="233" t="s">
        <v>79</v>
      </c>
      <c r="AV600" s="13" t="s">
        <v>152</v>
      </c>
      <c r="AW600" s="13" t="s">
        <v>33</v>
      </c>
      <c r="AX600" s="13" t="s">
        <v>79</v>
      </c>
      <c r="AY600" s="233" t="s">
        <v>145</v>
      </c>
    </row>
    <row r="601" s="2" customFormat="1" ht="16.5" customHeight="1">
      <c r="A601" s="38"/>
      <c r="B601" s="39"/>
      <c r="C601" s="197" t="s">
        <v>797</v>
      </c>
      <c r="D601" s="197" t="s">
        <v>148</v>
      </c>
      <c r="E601" s="198" t="s">
        <v>798</v>
      </c>
      <c r="F601" s="199" t="s">
        <v>799</v>
      </c>
      <c r="G601" s="200" t="s">
        <v>188</v>
      </c>
      <c r="H601" s="201">
        <v>61.399999999999999</v>
      </c>
      <c r="I601" s="202"/>
      <c r="J601" s="203">
        <f>ROUND(I601*H601,2)</f>
        <v>0</v>
      </c>
      <c r="K601" s="204"/>
      <c r="L601" s="44"/>
      <c r="M601" s="205" t="s">
        <v>19</v>
      </c>
      <c r="N601" s="206" t="s">
        <v>42</v>
      </c>
      <c r="O601" s="84"/>
      <c r="P601" s="207">
        <f>O601*H601</f>
        <v>0</v>
      </c>
      <c r="Q601" s="207">
        <v>0</v>
      </c>
      <c r="R601" s="207">
        <f>Q601*H601</f>
        <v>0</v>
      </c>
      <c r="S601" s="207">
        <v>0</v>
      </c>
      <c r="T601" s="208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09" t="s">
        <v>189</v>
      </c>
      <c r="AT601" s="209" t="s">
        <v>148</v>
      </c>
      <c r="AU601" s="209" t="s">
        <v>79</v>
      </c>
      <c r="AY601" s="17" t="s">
        <v>145</v>
      </c>
      <c r="BE601" s="210">
        <f>IF(N601="základní",J601,0)</f>
        <v>0</v>
      </c>
      <c r="BF601" s="210">
        <f>IF(N601="snížená",J601,0)</f>
        <v>0</v>
      </c>
      <c r="BG601" s="210">
        <f>IF(N601="zákl. přenesená",J601,0)</f>
        <v>0</v>
      </c>
      <c r="BH601" s="210">
        <f>IF(N601="sníž. přenesená",J601,0)</f>
        <v>0</v>
      </c>
      <c r="BI601" s="210">
        <f>IF(N601="nulová",J601,0)</f>
        <v>0</v>
      </c>
      <c r="BJ601" s="17" t="s">
        <v>79</v>
      </c>
      <c r="BK601" s="210">
        <f>ROUND(I601*H601,2)</f>
        <v>0</v>
      </c>
      <c r="BL601" s="17" t="s">
        <v>189</v>
      </c>
      <c r="BM601" s="209" t="s">
        <v>800</v>
      </c>
    </row>
    <row r="602" s="2" customFormat="1" ht="21.75" customHeight="1">
      <c r="A602" s="38"/>
      <c r="B602" s="39"/>
      <c r="C602" s="197" t="s">
        <v>529</v>
      </c>
      <c r="D602" s="197" t="s">
        <v>148</v>
      </c>
      <c r="E602" s="198" t="s">
        <v>801</v>
      </c>
      <c r="F602" s="199" t="s">
        <v>802</v>
      </c>
      <c r="G602" s="200" t="s">
        <v>381</v>
      </c>
      <c r="H602" s="201">
        <v>2</v>
      </c>
      <c r="I602" s="202"/>
      <c r="J602" s="203">
        <f>ROUND(I602*H602,2)</f>
        <v>0</v>
      </c>
      <c r="K602" s="204"/>
      <c r="L602" s="44"/>
      <c r="M602" s="205" t="s">
        <v>19</v>
      </c>
      <c r="N602" s="206" t="s">
        <v>42</v>
      </c>
      <c r="O602" s="84"/>
      <c r="P602" s="207">
        <f>O602*H602</f>
        <v>0</v>
      </c>
      <c r="Q602" s="207">
        <v>0</v>
      </c>
      <c r="R602" s="207">
        <f>Q602*H602</f>
        <v>0</v>
      </c>
      <c r="S602" s="207">
        <v>0</v>
      </c>
      <c r="T602" s="208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09" t="s">
        <v>189</v>
      </c>
      <c r="AT602" s="209" t="s">
        <v>148</v>
      </c>
      <c r="AU602" s="209" t="s">
        <v>79</v>
      </c>
      <c r="AY602" s="17" t="s">
        <v>145</v>
      </c>
      <c r="BE602" s="210">
        <f>IF(N602="základní",J602,0)</f>
        <v>0</v>
      </c>
      <c r="BF602" s="210">
        <f>IF(N602="snížená",J602,0)</f>
        <v>0</v>
      </c>
      <c r="BG602" s="210">
        <f>IF(N602="zákl. přenesená",J602,0)</f>
        <v>0</v>
      </c>
      <c r="BH602" s="210">
        <f>IF(N602="sníž. přenesená",J602,0)</f>
        <v>0</v>
      </c>
      <c r="BI602" s="210">
        <f>IF(N602="nulová",J602,0)</f>
        <v>0</v>
      </c>
      <c r="BJ602" s="17" t="s">
        <v>79</v>
      </c>
      <c r="BK602" s="210">
        <f>ROUND(I602*H602,2)</f>
        <v>0</v>
      </c>
      <c r="BL602" s="17" t="s">
        <v>189</v>
      </c>
      <c r="BM602" s="209" t="s">
        <v>803</v>
      </c>
    </row>
    <row r="603" s="12" customFormat="1">
      <c r="A603" s="12"/>
      <c r="B603" s="211"/>
      <c r="C603" s="212"/>
      <c r="D603" s="213" t="s">
        <v>153</v>
      </c>
      <c r="E603" s="214" t="s">
        <v>19</v>
      </c>
      <c r="F603" s="215" t="s">
        <v>521</v>
      </c>
      <c r="G603" s="212"/>
      <c r="H603" s="216">
        <v>2</v>
      </c>
      <c r="I603" s="217"/>
      <c r="J603" s="212"/>
      <c r="K603" s="212"/>
      <c r="L603" s="218"/>
      <c r="M603" s="219"/>
      <c r="N603" s="220"/>
      <c r="O603" s="220"/>
      <c r="P603" s="220"/>
      <c r="Q603" s="220"/>
      <c r="R603" s="220"/>
      <c r="S603" s="220"/>
      <c r="T603" s="221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T603" s="222" t="s">
        <v>153</v>
      </c>
      <c r="AU603" s="222" t="s">
        <v>79</v>
      </c>
      <c r="AV603" s="12" t="s">
        <v>81</v>
      </c>
      <c r="AW603" s="12" t="s">
        <v>33</v>
      </c>
      <c r="AX603" s="12" t="s">
        <v>71</v>
      </c>
      <c r="AY603" s="222" t="s">
        <v>145</v>
      </c>
    </row>
    <row r="604" s="13" customFormat="1">
      <c r="A604" s="13"/>
      <c r="B604" s="223"/>
      <c r="C604" s="224"/>
      <c r="D604" s="213" t="s">
        <v>153</v>
      </c>
      <c r="E604" s="225" t="s">
        <v>19</v>
      </c>
      <c r="F604" s="226" t="s">
        <v>155</v>
      </c>
      <c r="G604" s="224"/>
      <c r="H604" s="227">
        <v>2</v>
      </c>
      <c r="I604" s="228"/>
      <c r="J604" s="224"/>
      <c r="K604" s="224"/>
      <c r="L604" s="229"/>
      <c r="M604" s="230"/>
      <c r="N604" s="231"/>
      <c r="O604" s="231"/>
      <c r="P604" s="231"/>
      <c r="Q604" s="231"/>
      <c r="R604" s="231"/>
      <c r="S604" s="231"/>
      <c r="T604" s="23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3" t="s">
        <v>153</v>
      </c>
      <c r="AU604" s="233" t="s">
        <v>79</v>
      </c>
      <c r="AV604" s="13" t="s">
        <v>152</v>
      </c>
      <c r="AW604" s="13" t="s">
        <v>33</v>
      </c>
      <c r="AX604" s="13" t="s">
        <v>79</v>
      </c>
      <c r="AY604" s="233" t="s">
        <v>145</v>
      </c>
    </row>
    <row r="605" s="2" customFormat="1" ht="16.5" customHeight="1">
      <c r="A605" s="38"/>
      <c r="B605" s="39"/>
      <c r="C605" s="197" t="s">
        <v>804</v>
      </c>
      <c r="D605" s="197" t="s">
        <v>148</v>
      </c>
      <c r="E605" s="198" t="s">
        <v>805</v>
      </c>
      <c r="F605" s="199" t="s">
        <v>806</v>
      </c>
      <c r="G605" s="200" t="s">
        <v>381</v>
      </c>
      <c r="H605" s="201">
        <v>5</v>
      </c>
      <c r="I605" s="202"/>
      <c r="J605" s="203">
        <f>ROUND(I605*H605,2)</f>
        <v>0</v>
      </c>
      <c r="K605" s="204"/>
      <c r="L605" s="44"/>
      <c r="M605" s="205" t="s">
        <v>19</v>
      </c>
      <c r="N605" s="206" t="s">
        <v>42</v>
      </c>
      <c r="O605" s="84"/>
      <c r="P605" s="207">
        <f>O605*H605</f>
        <v>0</v>
      </c>
      <c r="Q605" s="207">
        <v>0</v>
      </c>
      <c r="R605" s="207">
        <f>Q605*H605</f>
        <v>0</v>
      </c>
      <c r="S605" s="207">
        <v>0</v>
      </c>
      <c r="T605" s="208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09" t="s">
        <v>189</v>
      </c>
      <c r="AT605" s="209" t="s">
        <v>148</v>
      </c>
      <c r="AU605" s="209" t="s">
        <v>79</v>
      </c>
      <c r="AY605" s="17" t="s">
        <v>145</v>
      </c>
      <c r="BE605" s="210">
        <f>IF(N605="základní",J605,0)</f>
        <v>0</v>
      </c>
      <c r="BF605" s="210">
        <f>IF(N605="snížená",J605,0)</f>
        <v>0</v>
      </c>
      <c r="BG605" s="210">
        <f>IF(N605="zákl. přenesená",J605,0)</f>
        <v>0</v>
      </c>
      <c r="BH605" s="210">
        <f>IF(N605="sníž. přenesená",J605,0)</f>
        <v>0</v>
      </c>
      <c r="BI605" s="210">
        <f>IF(N605="nulová",J605,0)</f>
        <v>0</v>
      </c>
      <c r="BJ605" s="17" t="s">
        <v>79</v>
      </c>
      <c r="BK605" s="210">
        <f>ROUND(I605*H605,2)</f>
        <v>0</v>
      </c>
      <c r="BL605" s="17" t="s">
        <v>189</v>
      </c>
      <c r="BM605" s="209" t="s">
        <v>807</v>
      </c>
    </row>
    <row r="606" s="2" customFormat="1" ht="21.75" customHeight="1">
      <c r="A606" s="38"/>
      <c r="B606" s="39"/>
      <c r="C606" s="197" t="s">
        <v>534</v>
      </c>
      <c r="D606" s="197" t="s">
        <v>148</v>
      </c>
      <c r="E606" s="198" t="s">
        <v>808</v>
      </c>
      <c r="F606" s="199" t="s">
        <v>809</v>
      </c>
      <c r="G606" s="200" t="s">
        <v>381</v>
      </c>
      <c r="H606" s="201">
        <v>5</v>
      </c>
      <c r="I606" s="202"/>
      <c r="J606" s="203">
        <f>ROUND(I606*H606,2)</f>
        <v>0</v>
      </c>
      <c r="K606" s="204"/>
      <c r="L606" s="44"/>
      <c r="M606" s="205" t="s">
        <v>19</v>
      </c>
      <c r="N606" s="206" t="s">
        <v>42</v>
      </c>
      <c r="O606" s="84"/>
      <c r="P606" s="207">
        <f>O606*H606</f>
        <v>0</v>
      </c>
      <c r="Q606" s="207">
        <v>0</v>
      </c>
      <c r="R606" s="207">
        <f>Q606*H606</f>
        <v>0</v>
      </c>
      <c r="S606" s="207">
        <v>0</v>
      </c>
      <c r="T606" s="208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09" t="s">
        <v>189</v>
      </c>
      <c r="AT606" s="209" t="s">
        <v>148</v>
      </c>
      <c r="AU606" s="209" t="s">
        <v>79</v>
      </c>
      <c r="AY606" s="17" t="s">
        <v>145</v>
      </c>
      <c r="BE606" s="210">
        <f>IF(N606="základní",J606,0)</f>
        <v>0</v>
      </c>
      <c r="BF606" s="210">
        <f>IF(N606="snížená",J606,0)</f>
        <v>0</v>
      </c>
      <c r="BG606" s="210">
        <f>IF(N606="zákl. přenesená",J606,0)</f>
        <v>0</v>
      </c>
      <c r="BH606" s="210">
        <f>IF(N606="sníž. přenesená",J606,0)</f>
        <v>0</v>
      </c>
      <c r="BI606" s="210">
        <f>IF(N606="nulová",J606,0)</f>
        <v>0</v>
      </c>
      <c r="BJ606" s="17" t="s">
        <v>79</v>
      </c>
      <c r="BK606" s="210">
        <f>ROUND(I606*H606,2)</f>
        <v>0</v>
      </c>
      <c r="BL606" s="17" t="s">
        <v>189</v>
      </c>
      <c r="BM606" s="209" t="s">
        <v>810</v>
      </c>
    </row>
    <row r="607" s="2" customFormat="1" ht="16.5" customHeight="1">
      <c r="A607" s="38"/>
      <c r="B607" s="39"/>
      <c r="C607" s="197" t="s">
        <v>811</v>
      </c>
      <c r="D607" s="197" t="s">
        <v>148</v>
      </c>
      <c r="E607" s="198" t="s">
        <v>812</v>
      </c>
      <c r="F607" s="199" t="s">
        <v>813</v>
      </c>
      <c r="G607" s="200" t="s">
        <v>160</v>
      </c>
      <c r="H607" s="201">
        <v>9</v>
      </c>
      <c r="I607" s="202"/>
      <c r="J607" s="203">
        <f>ROUND(I607*H607,2)</f>
        <v>0</v>
      </c>
      <c r="K607" s="204"/>
      <c r="L607" s="44"/>
      <c r="M607" s="205" t="s">
        <v>19</v>
      </c>
      <c r="N607" s="206" t="s">
        <v>42</v>
      </c>
      <c r="O607" s="84"/>
      <c r="P607" s="207">
        <f>O607*H607</f>
        <v>0</v>
      </c>
      <c r="Q607" s="207">
        <v>0</v>
      </c>
      <c r="R607" s="207">
        <f>Q607*H607</f>
        <v>0</v>
      </c>
      <c r="S607" s="207">
        <v>0</v>
      </c>
      <c r="T607" s="208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09" t="s">
        <v>189</v>
      </c>
      <c r="AT607" s="209" t="s">
        <v>148</v>
      </c>
      <c r="AU607" s="209" t="s">
        <v>79</v>
      </c>
      <c r="AY607" s="17" t="s">
        <v>145</v>
      </c>
      <c r="BE607" s="210">
        <f>IF(N607="základní",J607,0)</f>
        <v>0</v>
      </c>
      <c r="BF607" s="210">
        <f>IF(N607="snížená",J607,0)</f>
        <v>0</v>
      </c>
      <c r="BG607" s="210">
        <f>IF(N607="zákl. přenesená",J607,0)</f>
        <v>0</v>
      </c>
      <c r="BH607" s="210">
        <f>IF(N607="sníž. přenesená",J607,0)</f>
        <v>0</v>
      </c>
      <c r="BI607" s="210">
        <f>IF(N607="nulová",J607,0)</f>
        <v>0</v>
      </c>
      <c r="BJ607" s="17" t="s">
        <v>79</v>
      </c>
      <c r="BK607" s="210">
        <f>ROUND(I607*H607,2)</f>
        <v>0</v>
      </c>
      <c r="BL607" s="17" t="s">
        <v>189</v>
      </c>
      <c r="BM607" s="209" t="s">
        <v>814</v>
      </c>
    </row>
    <row r="608" s="12" customFormat="1">
      <c r="A608" s="12"/>
      <c r="B608" s="211"/>
      <c r="C608" s="212"/>
      <c r="D608" s="213" t="s">
        <v>153</v>
      </c>
      <c r="E608" s="214" t="s">
        <v>19</v>
      </c>
      <c r="F608" s="215" t="s">
        <v>197</v>
      </c>
      <c r="G608" s="212"/>
      <c r="H608" s="216">
        <v>9</v>
      </c>
      <c r="I608" s="217"/>
      <c r="J608" s="212"/>
      <c r="K608" s="212"/>
      <c r="L608" s="218"/>
      <c r="M608" s="219"/>
      <c r="N608" s="220"/>
      <c r="O608" s="220"/>
      <c r="P608" s="220"/>
      <c r="Q608" s="220"/>
      <c r="R608" s="220"/>
      <c r="S608" s="220"/>
      <c r="T608" s="221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T608" s="222" t="s">
        <v>153</v>
      </c>
      <c r="AU608" s="222" t="s">
        <v>79</v>
      </c>
      <c r="AV608" s="12" t="s">
        <v>81</v>
      </c>
      <c r="AW608" s="12" t="s">
        <v>33</v>
      </c>
      <c r="AX608" s="12" t="s">
        <v>71</v>
      </c>
      <c r="AY608" s="222" t="s">
        <v>145</v>
      </c>
    </row>
    <row r="609" s="13" customFormat="1">
      <c r="A609" s="13"/>
      <c r="B609" s="223"/>
      <c r="C609" s="224"/>
      <c r="D609" s="213" t="s">
        <v>153</v>
      </c>
      <c r="E609" s="225" t="s">
        <v>19</v>
      </c>
      <c r="F609" s="226" t="s">
        <v>155</v>
      </c>
      <c r="G609" s="224"/>
      <c r="H609" s="227">
        <v>9</v>
      </c>
      <c r="I609" s="228"/>
      <c r="J609" s="224"/>
      <c r="K609" s="224"/>
      <c r="L609" s="229"/>
      <c r="M609" s="230"/>
      <c r="N609" s="231"/>
      <c r="O609" s="231"/>
      <c r="P609" s="231"/>
      <c r="Q609" s="231"/>
      <c r="R609" s="231"/>
      <c r="S609" s="231"/>
      <c r="T609" s="23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3" t="s">
        <v>153</v>
      </c>
      <c r="AU609" s="233" t="s">
        <v>79</v>
      </c>
      <c r="AV609" s="13" t="s">
        <v>152</v>
      </c>
      <c r="AW609" s="13" t="s">
        <v>33</v>
      </c>
      <c r="AX609" s="13" t="s">
        <v>79</v>
      </c>
      <c r="AY609" s="233" t="s">
        <v>145</v>
      </c>
    </row>
    <row r="610" s="2" customFormat="1" ht="16.5" customHeight="1">
      <c r="A610" s="38"/>
      <c r="B610" s="39"/>
      <c r="C610" s="238" t="s">
        <v>538</v>
      </c>
      <c r="D610" s="238" t="s">
        <v>724</v>
      </c>
      <c r="E610" s="239" t="s">
        <v>815</v>
      </c>
      <c r="F610" s="240" t="s">
        <v>816</v>
      </c>
      <c r="G610" s="241" t="s">
        <v>160</v>
      </c>
      <c r="H610" s="242">
        <v>9</v>
      </c>
      <c r="I610" s="243"/>
      <c r="J610" s="244">
        <f>ROUND(I610*H610,2)</f>
        <v>0</v>
      </c>
      <c r="K610" s="245"/>
      <c r="L610" s="246"/>
      <c r="M610" s="247" t="s">
        <v>19</v>
      </c>
      <c r="N610" s="248" t="s">
        <v>42</v>
      </c>
      <c r="O610" s="84"/>
      <c r="P610" s="207">
        <f>O610*H610</f>
        <v>0</v>
      </c>
      <c r="Q610" s="207">
        <v>0</v>
      </c>
      <c r="R610" s="207">
        <f>Q610*H610</f>
        <v>0</v>
      </c>
      <c r="S610" s="207">
        <v>0</v>
      </c>
      <c r="T610" s="208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09" t="s">
        <v>245</v>
      </c>
      <c r="AT610" s="209" t="s">
        <v>724</v>
      </c>
      <c r="AU610" s="209" t="s">
        <v>79</v>
      </c>
      <c r="AY610" s="17" t="s">
        <v>145</v>
      </c>
      <c r="BE610" s="210">
        <f>IF(N610="základní",J610,0)</f>
        <v>0</v>
      </c>
      <c r="BF610" s="210">
        <f>IF(N610="snížená",J610,0)</f>
        <v>0</v>
      </c>
      <c r="BG610" s="210">
        <f>IF(N610="zákl. přenesená",J610,0)</f>
        <v>0</v>
      </c>
      <c r="BH610" s="210">
        <f>IF(N610="sníž. přenesená",J610,0)</f>
        <v>0</v>
      </c>
      <c r="BI610" s="210">
        <f>IF(N610="nulová",J610,0)</f>
        <v>0</v>
      </c>
      <c r="BJ610" s="17" t="s">
        <v>79</v>
      </c>
      <c r="BK610" s="210">
        <f>ROUND(I610*H610,2)</f>
        <v>0</v>
      </c>
      <c r="BL610" s="17" t="s">
        <v>189</v>
      </c>
      <c r="BM610" s="209" t="s">
        <v>817</v>
      </c>
    </row>
    <row r="611" s="2" customFormat="1" ht="21.75" customHeight="1">
      <c r="A611" s="38"/>
      <c r="B611" s="39"/>
      <c r="C611" s="197" t="s">
        <v>818</v>
      </c>
      <c r="D611" s="197" t="s">
        <v>148</v>
      </c>
      <c r="E611" s="198" t="s">
        <v>819</v>
      </c>
      <c r="F611" s="199" t="s">
        <v>820</v>
      </c>
      <c r="G611" s="200" t="s">
        <v>411</v>
      </c>
      <c r="H611" s="201">
        <v>1.534</v>
      </c>
      <c r="I611" s="202"/>
      <c r="J611" s="203">
        <f>ROUND(I611*H611,2)</f>
        <v>0</v>
      </c>
      <c r="K611" s="204"/>
      <c r="L611" s="44"/>
      <c r="M611" s="205" t="s">
        <v>19</v>
      </c>
      <c r="N611" s="206" t="s">
        <v>42</v>
      </c>
      <c r="O611" s="84"/>
      <c r="P611" s="207">
        <f>O611*H611</f>
        <v>0</v>
      </c>
      <c r="Q611" s="207">
        <v>0</v>
      </c>
      <c r="R611" s="207">
        <f>Q611*H611</f>
        <v>0</v>
      </c>
      <c r="S611" s="207">
        <v>0</v>
      </c>
      <c r="T611" s="208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09" t="s">
        <v>189</v>
      </c>
      <c r="AT611" s="209" t="s">
        <v>148</v>
      </c>
      <c r="AU611" s="209" t="s">
        <v>79</v>
      </c>
      <c r="AY611" s="17" t="s">
        <v>145</v>
      </c>
      <c r="BE611" s="210">
        <f>IF(N611="základní",J611,0)</f>
        <v>0</v>
      </c>
      <c r="BF611" s="210">
        <f>IF(N611="snížená",J611,0)</f>
        <v>0</v>
      </c>
      <c r="BG611" s="210">
        <f>IF(N611="zákl. přenesená",J611,0)</f>
        <v>0</v>
      </c>
      <c r="BH611" s="210">
        <f>IF(N611="sníž. přenesená",J611,0)</f>
        <v>0</v>
      </c>
      <c r="BI611" s="210">
        <f>IF(N611="nulová",J611,0)</f>
        <v>0</v>
      </c>
      <c r="BJ611" s="17" t="s">
        <v>79</v>
      </c>
      <c r="BK611" s="210">
        <f>ROUND(I611*H611,2)</f>
        <v>0</v>
      </c>
      <c r="BL611" s="17" t="s">
        <v>189</v>
      </c>
      <c r="BM611" s="209" t="s">
        <v>821</v>
      </c>
    </row>
    <row r="612" s="11" customFormat="1" ht="25.92" customHeight="1">
      <c r="A612" s="11"/>
      <c r="B612" s="183"/>
      <c r="C612" s="184"/>
      <c r="D612" s="185" t="s">
        <v>70</v>
      </c>
      <c r="E612" s="186" t="s">
        <v>822</v>
      </c>
      <c r="F612" s="186" t="s">
        <v>823</v>
      </c>
      <c r="G612" s="184"/>
      <c r="H612" s="184"/>
      <c r="I612" s="187"/>
      <c r="J612" s="188">
        <f>BK612</f>
        <v>0</v>
      </c>
      <c r="K612" s="184"/>
      <c r="L612" s="189"/>
      <c r="M612" s="190"/>
      <c r="N612" s="191"/>
      <c r="O612" s="191"/>
      <c r="P612" s="192">
        <f>SUM(P613:P701)</f>
        <v>0</v>
      </c>
      <c r="Q612" s="191"/>
      <c r="R612" s="192">
        <f>SUM(R613:R701)</f>
        <v>0</v>
      </c>
      <c r="S612" s="191"/>
      <c r="T612" s="193">
        <f>SUM(T613:T701)</f>
        <v>0</v>
      </c>
      <c r="U612" s="11"/>
      <c r="V612" s="11"/>
      <c r="W612" s="11"/>
      <c r="X612" s="11"/>
      <c r="Y612" s="11"/>
      <c r="Z612" s="11"/>
      <c r="AA612" s="11"/>
      <c r="AB612" s="11"/>
      <c r="AC612" s="11"/>
      <c r="AD612" s="11"/>
      <c r="AE612" s="11"/>
      <c r="AR612" s="194" t="s">
        <v>81</v>
      </c>
      <c r="AT612" s="195" t="s">
        <v>70</v>
      </c>
      <c r="AU612" s="195" t="s">
        <v>71</v>
      </c>
      <c r="AY612" s="194" t="s">
        <v>145</v>
      </c>
      <c r="BK612" s="196">
        <f>SUM(BK613:BK701)</f>
        <v>0</v>
      </c>
    </row>
    <row r="613" s="2" customFormat="1" ht="21.75" customHeight="1">
      <c r="A613" s="38"/>
      <c r="B613" s="39"/>
      <c r="C613" s="197" t="s">
        <v>542</v>
      </c>
      <c r="D613" s="197" t="s">
        <v>148</v>
      </c>
      <c r="E613" s="198" t="s">
        <v>824</v>
      </c>
      <c r="F613" s="199" t="s">
        <v>825</v>
      </c>
      <c r="G613" s="200" t="s">
        <v>188</v>
      </c>
      <c r="H613" s="201">
        <v>267.30000000000001</v>
      </c>
      <c r="I613" s="202"/>
      <c r="J613" s="203">
        <f>ROUND(I613*H613,2)</f>
        <v>0</v>
      </c>
      <c r="K613" s="204"/>
      <c r="L613" s="44"/>
      <c r="M613" s="205" t="s">
        <v>19</v>
      </c>
      <c r="N613" s="206" t="s">
        <v>42</v>
      </c>
      <c r="O613" s="84"/>
      <c r="P613" s="207">
        <f>O613*H613</f>
        <v>0</v>
      </c>
      <c r="Q613" s="207">
        <v>0</v>
      </c>
      <c r="R613" s="207">
        <f>Q613*H613</f>
        <v>0</v>
      </c>
      <c r="S613" s="207">
        <v>0</v>
      </c>
      <c r="T613" s="208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09" t="s">
        <v>189</v>
      </c>
      <c r="AT613" s="209" t="s">
        <v>148</v>
      </c>
      <c r="AU613" s="209" t="s">
        <v>79</v>
      </c>
      <c r="AY613" s="17" t="s">
        <v>145</v>
      </c>
      <c r="BE613" s="210">
        <f>IF(N613="základní",J613,0)</f>
        <v>0</v>
      </c>
      <c r="BF613" s="210">
        <f>IF(N613="snížená",J613,0)</f>
        <v>0</v>
      </c>
      <c r="BG613" s="210">
        <f>IF(N613="zákl. přenesená",J613,0)</f>
        <v>0</v>
      </c>
      <c r="BH613" s="210">
        <f>IF(N613="sníž. přenesená",J613,0)</f>
        <v>0</v>
      </c>
      <c r="BI613" s="210">
        <f>IF(N613="nulová",J613,0)</f>
        <v>0</v>
      </c>
      <c r="BJ613" s="17" t="s">
        <v>79</v>
      </c>
      <c r="BK613" s="210">
        <f>ROUND(I613*H613,2)</f>
        <v>0</v>
      </c>
      <c r="BL613" s="17" t="s">
        <v>189</v>
      </c>
      <c r="BM613" s="209" t="s">
        <v>826</v>
      </c>
    </row>
    <row r="614" s="2" customFormat="1" ht="16.5" customHeight="1">
      <c r="A614" s="38"/>
      <c r="B614" s="39"/>
      <c r="C614" s="197" t="s">
        <v>827</v>
      </c>
      <c r="D614" s="197" t="s">
        <v>148</v>
      </c>
      <c r="E614" s="198" t="s">
        <v>828</v>
      </c>
      <c r="F614" s="199" t="s">
        <v>829</v>
      </c>
      <c r="G614" s="200" t="s">
        <v>188</v>
      </c>
      <c r="H614" s="201">
        <v>267.30000000000001</v>
      </c>
      <c r="I614" s="202"/>
      <c r="J614" s="203">
        <f>ROUND(I614*H614,2)</f>
        <v>0</v>
      </c>
      <c r="K614" s="204"/>
      <c r="L614" s="44"/>
      <c r="M614" s="205" t="s">
        <v>19</v>
      </c>
      <c r="N614" s="206" t="s">
        <v>42</v>
      </c>
      <c r="O614" s="84"/>
      <c r="P614" s="207">
        <f>O614*H614</f>
        <v>0</v>
      </c>
      <c r="Q614" s="207">
        <v>0</v>
      </c>
      <c r="R614" s="207">
        <f>Q614*H614</f>
        <v>0</v>
      </c>
      <c r="S614" s="207">
        <v>0</v>
      </c>
      <c r="T614" s="208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09" t="s">
        <v>189</v>
      </c>
      <c r="AT614" s="209" t="s">
        <v>148</v>
      </c>
      <c r="AU614" s="209" t="s">
        <v>79</v>
      </c>
      <c r="AY614" s="17" t="s">
        <v>145</v>
      </c>
      <c r="BE614" s="210">
        <f>IF(N614="základní",J614,0)</f>
        <v>0</v>
      </c>
      <c r="BF614" s="210">
        <f>IF(N614="snížená",J614,0)</f>
        <v>0</v>
      </c>
      <c r="BG614" s="210">
        <f>IF(N614="zákl. přenesená",J614,0)</f>
        <v>0</v>
      </c>
      <c r="BH614" s="210">
        <f>IF(N614="sníž. přenesená",J614,0)</f>
        <v>0</v>
      </c>
      <c r="BI614" s="210">
        <f>IF(N614="nulová",J614,0)</f>
        <v>0</v>
      </c>
      <c r="BJ614" s="17" t="s">
        <v>79</v>
      </c>
      <c r="BK614" s="210">
        <f>ROUND(I614*H614,2)</f>
        <v>0</v>
      </c>
      <c r="BL614" s="17" t="s">
        <v>189</v>
      </c>
      <c r="BM614" s="209" t="s">
        <v>830</v>
      </c>
    </row>
    <row r="615" s="2" customFormat="1" ht="16.5" customHeight="1">
      <c r="A615" s="38"/>
      <c r="B615" s="39"/>
      <c r="C615" s="197" t="s">
        <v>547</v>
      </c>
      <c r="D615" s="197" t="s">
        <v>148</v>
      </c>
      <c r="E615" s="198" t="s">
        <v>831</v>
      </c>
      <c r="F615" s="199" t="s">
        <v>832</v>
      </c>
      <c r="G615" s="200" t="s">
        <v>206</v>
      </c>
      <c r="H615" s="201">
        <v>10.25</v>
      </c>
      <c r="I615" s="202"/>
      <c r="J615" s="203">
        <f>ROUND(I615*H615,2)</f>
        <v>0</v>
      </c>
      <c r="K615" s="204"/>
      <c r="L615" s="44"/>
      <c r="M615" s="205" t="s">
        <v>19</v>
      </c>
      <c r="N615" s="206" t="s">
        <v>42</v>
      </c>
      <c r="O615" s="84"/>
      <c r="P615" s="207">
        <f>O615*H615</f>
        <v>0</v>
      </c>
      <c r="Q615" s="207">
        <v>0</v>
      </c>
      <c r="R615" s="207">
        <f>Q615*H615</f>
        <v>0</v>
      </c>
      <c r="S615" s="207">
        <v>0</v>
      </c>
      <c r="T615" s="208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09" t="s">
        <v>189</v>
      </c>
      <c r="AT615" s="209" t="s">
        <v>148</v>
      </c>
      <c r="AU615" s="209" t="s">
        <v>79</v>
      </c>
      <c r="AY615" s="17" t="s">
        <v>145</v>
      </c>
      <c r="BE615" s="210">
        <f>IF(N615="základní",J615,0)</f>
        <v>0</v>
      </c>
      <c r="BF615" s="210">
        <f>IF(N615="snížená",J615,0)</f>
        <v>0</v>
      </c>
      <c r="BG615" s="210">
        <f>IF(N615="zákl. přenesená",J615,0)</f>
        <v>0</v>
      </c>
      <c r="BH615" s="210">
        <f>IF(N615="sníž. přenesená",J615,0)</f>
        <v>0</v>
      </c>
      <c r="BI615" s="210">
        <f>IF(N615="nulová",J615,0)</f>
        <v>0</v>
      </c>
      <c r="BJ615" s="17" t="s">
        <v>79</v>
      </c>
      <c r="BK615" s="210">
        <f>ROUND(I615*H615,2)</f>
        <v>0</v>
      </c>
      <c r="BL615" s="17" t="s">
        <v>189</v>
      </c>
      <c r="BM615" s="209" t="s">
        <v>833</v>
      </c>
    </row>
    <row r="616" s="12" customFormat="1">
      <c r="A616" s="12"/>
      <c r="B616" s="211"/>
      <c r="C616" s="212"/>
      <c r="D616" s="213" t="s">
        <v>153</v>
      </c>
      <c r="E616" s="214" t="s">
        <v>19</v>
      </c>
      <c r="F616" s="215" t="s">
        <v>834</v>
      </c>
      <c r="G616" s="212"/>
      <c r="H616" s="216">
        <v>5.75</v>
      </c>
      <c r="I616" s="217"/>
      <c r="J616" s="212"/>
      <c r="K616" s="212"/>
      <c r="L616" s="218"/>
      <c r="M616" s="219"/>
      <c r="N616" s="220"/>
      <c r="O616" s="220"/>
      <c r="P616" s="220"/>
      <c r="Q616" s="220"/>
      <c r="R616" s="220"/>
      <c r="S616" s="220"/>
      <c r="T616" s="221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T616" s="222" t="s">
        <v>153</v>
      </c>
      <c r="AU616" s="222" t="s">
        <v>79</v>
      </c>
      <c r="AV616" s="12" t="s">
        <v>81</v>
      </c>
      <c r="AW616" s="12" t="s">
        <v>33</v>
      </c>
      <c r="AX616" s="12" t="s">
        <v>71</v>
      </c>
      <c r="AY616" s="222" t="s">
        <v>145</v>
      </c>
    </row>
    <row r="617" s="12" customFormat="1">
      <c r="A617" s="12"/>
      <c r="B617" s="211"/>
      <c r="C617" s="212"/>
      <c r="D617" s="213" t="s">
        <v>153</v>
      </c>
      <c r="E617" s="214" t="s">
        <v>19</v>
      </c>
      <c r="F617" s="215" t="s">
        <v>835</v>
      </c>
      <c r="G617" s="212"/>
      <c r="H617" s="216">
        <v>4.5</v>
      </c>
      <c r="I617" s="217"/>
      <c r="J617" s="212"/>
      <c r="K617" s="212"/>
      <c r="L617" s="218"/>
      <c r="M617" s="219"/>
      <c r="N617" s="220"/>
      <c r="O617" s="220"/>
      <c r="P617" s="220"/>
      <c r="Q617" s="220"/>
      <c r="R617" s="220"/>
      <c r="S617" s="220"/>
      <c r="T617" s="221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T617" s="222" t="s">
        <v>153</v>
      </c>
      <c r="AU617" s="222" t="s">
        <v>79</v>
      </c>
      <c r="AV617" s="12" t="s">
        <v>81</v>
      </c>
      <c r="AW617" s="12" t="s">
        <v>33</v>
      </c>
      <c r="AX617" s="12" t="s">
        <v>71</v>
      </c>
      <c r="AY617" s="222" t="s">
        <v>145</v>
      </c>
    </row>
    <row r="618" s="13" customFormat="1">
      <c r="A618" s="13"/>
      <c r="B618" s="223"/>
      <c r="C618" s="224"/>
      <c r="D618" s="213" t="s">
        <v>153</v>
      </c>
      <c r="E618" s="225" t="s">
        <v>19</v>
      </c>
      <c r="F618" s="226" t="s">
        <v>155</v>
      </c>
      <c r="G618" s="224"/>
      <c r="H618" s="227">
        <v>10.25</v>
      </c>
      <c r="I618" s="228"/>
      <c r="J618" s="224"/>
      <c r="K618" s="224"/>
      <c r="L618" s="229"/>
      <c r="M618" s="230"/>
      <c r="N618" s="231"/>
      <c r="O618" s="231"/>
      <c r="P618" s="231"/>
      <c r="Q618" s="231"/>
      <c r="R618" s="231"/>
      <c r="S618" s="231"/>
      <c r="T618" s="23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3" t="s">
        <v>153</v>
      </c>
      <c r="AU618" s="233" t="s">
        <v>79</v>
      </c>
      <c r="AV618" s="13" t="s">
        <v>152</v>
      </c>
      <c r="AW618" s="13" t="s">
        <v>33</v>
      </c>
      <c r="AX618" s="13" t="s">
        <v>79</v>
      </c>
      <c r="AY618" s="233" t="s">
        <v>145</v>
      </c>
    </row>
    <row r="619" s="2" customFormat="1" ht="21.75" customHeight="1">
      <c r="A619" s="38"/>
      <c r="B619" s="39"/>
      <c r="C619" s="197" t="s">
        <v>836</v>
      </c>
      <c r="D619" s="197" t="s">
        <v>148</v>
      </c>
      <c r="E619" s="198" t="s">
        <v>837</v>
      </c>
      <c r="F619" s="199" t="s">
        <v>838</v>
      </c>
      <c r="G619" s="200" t="s">
        <v>206</v>
      </c>
      <c r="H619" s="201">
        <v>7.2000000000000002</v>
      </c>
      <c r="I619" s="202"/>
      <c r="J619" s="203">
        <f>ROUND(I619*H619,2)</f>
        <v>0</v>
      </c>
      <c r="K619" s="204"/>
      <c r="L619" s="44"/>
      <c r="M619" s="205" t="s">
        <v>19</v>
      </c>
      <c r="N619" s="206" t="s">
        <v>42</v>
      </c>
      <c r="O619" s="84"/>
      <c r="P619" s="207">
        <f>O619*H619</f>
        <v>0</v>
      </c>
      <c r="Q619" s="207">
        <v>0</v>
      </c>
      <c r="R619" s="207">
        <f>Q619*H619</f>
        <v>0</v>
      </c>
      <c r="S619" s="207">
        <v>0</v>
      </c>
      <c r="T619" s="208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09" t="s">
        <v>189</v>
      </c>
      <c r="AT619" s="209" t="s">
        <v>148</v>
      </c>
      <c r="AU619" s="209" t="s">
        <v>79</v>
      </c>
      <c r="AY619" s="17" t="s">
        <v>145</v>
      </c>
      <c r="BE619" s="210">
        <f>IF(N619="základní",J619,0)</f>
        <v>0</v>
      </c>
      <c r="BF619" s="210">
        <f>IF(N619="snížená",J619,0)</f>
        <v>0</v>
      </c>
      <c r="BG619" s="210">
        <f>IF(N619="zákl. přenesená",J619,0)</f>
        <v>0</v>
      </c>
      <c r="BH619" s="210">
        <f>IF(N619="sníž. přenesená",J619,0)</f>
        <v>0</v>
      </c>
      <c r="BI619" s="210">
        <f>IF(N619="nulová",J619,0)</f>
        <v>0</v>
      </c>
      <c r="BJ619" s="17" t="s">
        <v>79</v>
      </c>
      <c r="BK619" s="210">
        <f>ROUND(I619*H619,2)</f>
        <v>0</v>
      </c>
      <c r="BL619" s="17" t="s">
        <v>189</v>
      </c>
      <c r="BM619" s="209" t="s">
        <v>839</v>
      </c>
    </row>
    <row r="620" s="12" customFormat="1">
      <c r="A620" s="12"/>
      <c r="B620" s="211"/>
      <c r="C620" s="212"/>
      <c r="D620" s="213" t="s">
        <v>153</v>
      </c>
      <c r="E620" s="214" t="s">
        <v>19</v>
      </c>
      <c r="F620" s="215" t="s">
        <v>840</v>
      </c>
      <c r="G620" s="212"/>
      <c r="H620" s="216">
        <v>7.2000000000000002</v>
      </c>
      <c r="I620" s="217"/>
      <c r="J620" s="212"/>
      <c r="K620" s="212"/>
      <c r="L620" s="218"/>
      <c r="M620" s="219"/>
      <c r="N620" s="220"/>
      <c r="O620" s="220"/>
      <c r="P620" s="220"/>
      <c r="Q620" s="220"/>
      <c r="R620" s="220"/>
      <c r="S620" s="220"/>
      <c r="T620" s="221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T620" s="222" t="s">
        <v>153</v>
      </c>
      <c r="AU620" s="222" t="s">
        <v>79</v>
      </c>
      <c r="AV620" s="12" t="s">
        <v>81</v>
      </c>
      <c r="AW620" s="12" t="s">
        <v>33</v>
      </c>
      <c r="AX620" s="12" t="s">
        <v>71</v>
      </c>
      <c r="AY620" s="222" t="s">
        <v>145</v>
      </c>
    </row>
    <row r="621" s="13" customFormat="1">
      <c r="A621" s="13"/>
      <c r="B621" s="223"/>
      <c r="C621" s="224"/>
      <c r="D621" s="213" t="s">
        <v>153</v>
      </c>
      <c r="E621" s="225" t="s">
        <v>19</v>
      </c>
      <c r="F621" s="226" t="s">
        <v>155</v>
      </c>
      <c r="G621" s="224"/>
      <c r="H621" s="227">
        <v>7.2000000000000002</v>
      </c>
      <c r="I621" s="228"/>
      <c r="J621" s="224"/>
      <c r="K621" s="224"/>
      <c r="L621" s="229"/>
      <c r="M621" s="230"/>
      <c r="N621" s="231"/>
      <c r="O621" s="231"/>
      <c r="P621" s="231"/>
      <c r="Q621" s="231"/>
      <c r="R621" s="231"/>
      <c r="S621" s="231"/>
      <c r="T621" s="23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3" t="s">
        <v>153</v>
      </c>
      <c r="AU621" s="233" t="s">
        <v>79</v>
      </c>
      <c r="AV621" s="13" t="s">
        <v>152</v>
      </c>
      <c r="AW621" s="13" t="s">
        <v>33</v>
      </c>
      <c r="AX621" s="13" t="s">
        <v>79</v>
      </c>
      <c r="AY621" s="233" t="s">
        <v>145</v>
      </c>
    </row>
    <row r="622" s="2" customFormat="1" ht="16.5" customHeight="1">
      <c r="A622" s="38"/>
      <c r="B622" s="39"/>
      <c r="C622" s="197" t="s">
        <v>552</v>
      </c>
      <c r="D622" s="197" t="s">
        <v>148</v>
      </c>
      <c r="E622" s="198" t="s">
        <v>841</v>
      </c>
      <c r="F622" s="199" t="s">
        <v>842</v>
      </c>
      <c r="G622" s="200" t="s">
        <v>206</v>
      </c>
      <c r="H622" s="201">
        <v>7.2000000000000002</v>
      </c>
      <c r="I622" s="202"/>
      <c r="J622" s="203">
        <f>ROUND(I622*H622,2)</f>
        <v>0</v>
      </c>
      <c r="K622" s="204"/>
      <c r="L622" s="44"/>
      <c r="M622" s="205" t="s">
        <v>19</v>
      </c>
      <c r="N622" s="206" t="s">
        <v>42</v>
      </c>
      <c r="O622" s="84"/>
      <c r="P622" s="207">
        <f>O622*H622</f>
        <v>0</v>
      </c>
      <c r="Q622" s="207">
        <v>0</v>
      </c>
      <c r="R622" s="207">
        <f>Q622*H622</f>
        <v>0</v>
      </c>
      <c r="S622" s="207">
        <v>0</v>
      </c>
      <c r="T622" s="208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09" t="s">
        <v>189</v>
      </c>
      <c r="AT622" s="209" t="s">
        <v>148</v>
      </c>
      <c r="AU622" s="209" t="s">
        <v>79</v>
      </c>
      <c r="AY622" s="17" t="s">
        <v>145</v>
      </c>
      <c r="BE622" s="210">
        <f>IF(N622="základní",J622,0)</f>
        <v>0</v>
      </c>
      <c r="BF622" s="210">
        <f>IF(N622="snížená",J622,0)</f>
        <v>0</v>
      </c>
      <c r="BG622" s="210">
        <f>IF(N622="zákl. přenesená",J622,0)</f>
        <v>0</v>
      </c>
      <c r="BH622" s="210">
        <f>IF(N622="sníž. přenesená",J622,0)</f>
        <v>0</v>
      </c>
      <c r="BI622" s="210">
        <f>IF(N622="nulová",J622,0)</f>
        <v>0</v>
      </c>
      <c r="BJ622" s="17" t="s">
        <v>79</v>
      </c>
      <c r="BK622" s="210">
        <f>ROUND(I622*H622,2)</f>
        <v>0</v>
      </c>
      <c r="BL622" s="17" t="s">
        <v>189</v>
      </c>
      <c r="BM622" s="209" t="s">
        <v>843</v>
      </c>
    </row>
    <row r="623" s="12" customFormat="1">
      <c r="A623" s="12"/>
      <c r="B623" s="211"/>
      <c r="C623" s="212"/>
      <c r="D623" s="213" t="s">
        <v>153</v>
      </c>
      <c r="E623" s="214" t="s">
        <v>19</v>
      </c>
      <c r="F623" s="215" t="s">
        <v>840</v>
      </c>
      <c r="G623" s="212"/>
      <c r="H623" s="216">
        <v>7.2000000000000002</v>
      </c>
      <c r="I623" s="217"/>
      <c r="J623" s="212"/>
      <c r="K623" s="212"/>
      <c r="L623" s="218"/>
      <c r="M623" s="219"/>
      <c r="N623" s="220"/>
      <c r="O623" s="220"/>
      <c r="P623" s="220"/>
      <c r="Q623" s="220"/>
      <c r="R623" s="220"/>
      <c r="S623" s="220"/>
      <c r="T623" s="221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T623" s="222" t="s">
        <v>153</v>
      </c>
      <c r="AU623" s="222" t="s">
        <v>79</v>
      </c>
      <c r="AV623" s="12" t="s">
        <v>81</v>
      </c>
      <c r="AW623" s="12" t="s">
        <v>33</v>
      </c>
      <c r="AX623" s="12" t="s">
        <v>71</v>
      </c>
      <c r="AY623" s="222" t="s">
        <v>145</v>
      </c>
    </row>
    <row r="624" s="13" customFormat="1">
      <c r="A624" s="13"/>
      <c r="B624" s="223"/>
      <c r="C624" s="224"/>
      <c r="D624" s="213" t="s">
        <v>153</v>
      </c>
      <c r="E624" s="225" t="s">
        <v>19</v>
      </c>
      <c r="F624" s="226" t="s">
        <v>155</v>
      </c>
      <c r="G624" s="224"/>
      <c r="H624" s="227">
        <v>7.2000000000000002</v>
      </c>
      <c r="I624" s="228"/>
      <c r="J624" s="224"/>
      <c r="K624" s="224"/>
      <c r="L624" s="229"/>
      <c r="M624" s="230"/>
      <c r="N624" s="231"/>
      <c r="O624" s="231"/>
      <c r="P624" s="231"/>
      <c r="Q624" s="231"/>
      <c r="R624" s="231"/>
      <c r="S624" s="231"/>
      <c r="T624" s="23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3" t="s">
        <v>153</v>
      </c>
      <c r="AU624" s="233" t="s">
        <v>79</v>
      </c>
      <c r="AV624" s="13" t="s">
        <v>152</v>
      </c>
      <c r="AW624" s="13" t="s">
        <v>33</v>
      </c>
      <c r="AX624" s="13" t="s">
        <v>79</v>
      </c>
      <c r="AY624" s="233" t="s">
        <v>145</v>
      </c>
    </row>
    <row r="625" s="2" customFormat="1" ht="21.75" customHeight="1">
      <c r="A625" s="38"/>
      <c r="B625" s="39"/>
      <c r="C625" s="197" t="s">
        <v>844</v>
      </c>
      <c r="D625" s="197" t="s">
        <v>148</v>
      </c>
      <c r="E625" s="198" t="s">
        <v>845</v>
      </c>
      <c r="F625" s="199" t="s">
        <v>846</v>
      </c>
      <c r="G625" s="200" t="s">
        <v>206</v>
      </c>
      <c r="H625" s="201">
        <v>2.8799999999999999</v>
      </c>
      <c r="I625" s="202"/>
      <c r="J625" s="203">
        <f>ROUND(I625*H625,2)</f>
        <v>0</v>
      </c>
      <c r="K625" s="204"/>
      <c r="L625" s="44"/>
      <c r="M625" s="205" t="s">
        <v>19</v>
      </c>
      <c r="N625" s="206" t="s">
        <v>42</v>
      </c>
      <c r="O625" s="84"/>
      <c r="P625" s="207">
        <f>O625*H625</f>
        <v>0</v>
      </c>
      <c r="Q625" s="207">
        <v>0</v>
      </c>
      <c r="R625" s="207">
        <f>Q625*H625</f>
        <v>0</v>
      </c>
      <c r="S625" s="207">
        <v>0</v>
      </c>
      <c r="T625" s="208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09" t="s">
        <v>189</v>
      </c>
      <c r="AT625" s="209" t="s">
        <v>148</v>
      </c>
      <c r="AU625" s="209" t="s">
        <v>79</v>
      </c>
      <c r="AY625" s="17" t="s">
        <v>145</v>
      </c>
      <c r="BE625" s="210">
        <f>IF(N625="základní",J625,0)</f>
        <v>0</v>
      </c>
      <c r="BF625" s="210">
        <f>IF(N625="snížená",J625,0)</f>
        <v>0</v>
      </c>
      <c r="BG625" s="210">
        <f>IF(N625="zákl. přenesená",J625,0)</f>
        <v>0</v>
      </c>
      <c r="BH625" s="210">
        <f>IF(N625="sníž. přenesená",J625,0)</f>
        <v>0</v>
      </c>
      <c r="BI625" s="210">
        <f>IF(N625="nulová",J625,0)</f>
        <v>0</v>
      </c>
      <c r="BJ625" s="17" t="s">
        <v>79</v>
      </c>
      <c r="BK625" s="210">
        <f>ROUND(I625*H625,2)</f>
        <v>0</v>
      </c>
      <c r="BL625" s="17" t="s">
        <v>189</v>
      </c>
      <c r="BM625" s="209" t="s">
        <v>847</v>
      </c>
    </row>
    <row r="626" s="12" customFormat="1">
      <c r="A626" s="12"/>
      <c r="B626" s="211"/>
      <c r="C626" s="212"/>
      <c r="D626" s="213" t="s">
        <v>153</v>
      </c>
      <c r="E626" s="214" t="s">
        <v>19</v>
      </c>
      <c r="F626" s="215" t="s">
        <v>508</v>
      </c>
      <c r="G626" s="212"/>
      <c r="H626" s="216">
        <v>2.8799999999999999</v>
      </c>
      <c r="I626" s="217"/>
      <c r="J626" s="212"/>
      <c r="K626" s="212"/>
      <c r="L626" s="218"/>
      <c r="M626" s="219"/>
      <c r="N626" s="220"/>
      <c r="O626" s="220"/>
      <c r="P626" s="220"/>
      <c r="Q626" s="220"/>
      <c r="R626" s="220"/>
      <c r="S626" s="220"/>
      <c r="T626" s="221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T626" s="222" t="s">
        <v>153</v>
      </c>
      <c r="AU626" s="222" t="s">
        <v>79</v>
      </c>
      <c r="AV626" s="12" t="s">
        <v>81</v>
      </c>
      <c r="AW626" s="12" t="s">
        <v>33</v>
      </c>
      <c r="AX626" s="12" t="s">
        <v>71</v>
      </c>
      <c r="AY626" s="222" t="s">
        <v>145</v>
      </c>
    </row>
    <row r="627" s="13" customFormat="1">
      <c r="A627" s="13"/>
      <c r="B627" s="223"/>
      <c r="C627" s="224"/>
      <c r="D627" s="213" t="s">
        <v>153</v>
      </c>
      <c r="E627" s="225" t="s">
        <v>19</v>
      </c>
      <c r="F627" s="226" t="s">
        <v>155</v>
      </c>
      <c r="G627" s="224"/>
      <c r="H627" s="227">
        <v>2.8799999999999999</v>
      </c>
      <c r="I627" s="228"/>
      <c r="J627" s="224"/>
      <c r="K627" s="224"/>
      <c r="L627" s="229"/>
      <c r="M627" s="230"/>
      <c r="N627" s="231"/>
      <c r="O627" s="231"/>
      <c r="P627" s="231"/>
      <c r="Q627" s="231"/>
      <c r="R627" s="231"/>
      <c r="S627" s="231"/>
      <c r="T627" s="23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3" t="s">
        <v>153</v>
      </c>
      <c r="AU627" s="233" t="s">
        <v>79</v>
      </c>
      <c r="AV627" s="13" t="s">
        <v>152</v>
      </c>
      <c r="AW627" s="13" t="s">
        <v>33</v>
      </c>
      <c r="AX627" s="13" t="s">
        <v>79</v>
      </c>
      <c r="AY627" s="233" t="s">
        <v>145</v>
      </c>
    </row>
    <row r="628" s="2" customFormat="1" ht="16.5" customHeight="1">
      <c r="A628" s="38"/>
      <c r="B628" s="39"/>
      <c r="C628" s="197" t="s">
        <v>558</v>
      </c>
      <c r="D628" s="197" t="s">
        <v>148</v>
      </c>
      <c r="E628" s="198" t="s">
        <v>848</v>
      </c>
      <c r="F628" s="199" t="s">
        <v>849</v>
      </c>
      <c r="G628" s="200" t="s">
        <v>206</v>
      </c>
      <c r="H628" s="201">
        <v>167.84</v>
      </c>
      <c r="I628" s="202"/>
      <c r="J628" s="203">
        <f>ROUND(I628*H628,2)</f>
        <v>0</v>
      </c>
      <c r="K628" s="204"/>
      <c r="L628" s="44"/>
      <c r="M628" s="205" t="s">
        <v>19</v>
      </c>
      <c r="N628" s="206" t="s">
        <v>42</v>
      </c>
      <c r="O628" s="84"/>
      <c r="P628" s="207">
        <f>O628*H628</f>
        <v>0</v>
      </c>
      <c r="Q628" s="207">
        <v>0</v>
      </c>
      <c r="R628" s="207">
        <f>Q628*H628</f>
        <v>0</v>
      </c>
      <c r="S628" s="207">
        <v>0</v>
      </c>
      <c r="T628" s="208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09" t="s">
        <v>189</v>
      </c>
      <c r="AT628" s="209" t="s">
        <v>148</v>
      </c>
      <c r="AU628" s="209" t="s">
        <v>79</v>
      </c>
      <c r="AY628" s="17" t="s">
        <v>145</v>
      </c>
      <c r="BE628" s="210">
        <f>IF(N628="základní",J628,0)</f>
        <v>0</v>
      </c>
      <c r="BF628" s="210">
        <f>IF(N628="snížená",J628,0)</f>
        <v>0</v>
      </c>
      <c r="BG628" s="210">
        <f>IF(N628="zákl. přenesená",J628,0)</f>
        <v>0</v>
      </c>
      <c r="BH628" s="210">
        <f>IF(N628="sníž. přenesená",J628,0)</f>
        <v>0</v>
      </c>
      <c r="BI628" s="210">
        <f>IF(N628="nulová",J628,0)</f>
        <v>0</v>
      </c>
      <c r="BJ628" s="17" t="s">
        <v>79</v>
      </c>
      <c r="BK628" s="210">
        <f>ROUND(I628*H628,2)</f>
        <v>0</v>
      </c>
      <c r="BL628" s="17" t="s">
        <v>189</v>
      </c>
      <c r="BM628" s="209" t="s">
        <v>850</v>
      </c>
    </row>
    <row r="629" s="12" customFormat="1">
      <c r="A629" s="12"/>
      <c r="B629" s="211"/>
      <c r="C629" s="212"/>
      <c r="D629" s="213" t="s">
        <v>153</v>
      </c>
      <c r="E629" s="214" t="s">
        <v>19</v>
      </c>
      <c r="F629" s="215" t="s">
        <v>851</v>
      </c>
      <c r="G629" s="212"/>
      <c r="H629" s="216">
        <v>5.0999999999999996</v>
      </c>
      <c r="I629" s="217"/>
      <c r="J629" s="212"/>
      <c r="K629" s="212"/>
      <c r="L629" s="218"/>
      <c r="M629" s="219"/>
      <c r="N629" s="220"/>
      <c r="O629" s="220"/>
      <c r="P629" s="220"/>
      <c r="Q629" s="220"/>
      <c r="R629" s="220"/>
      <c r="S629" s="220"/>
      <c r="T629" s="221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T629" s="222" t="s">
        <v>153</v>
      </c>
      <c r="AU629" s="222" t="s">
        <v>79</v>
      </c>
      <c r="AV629" s="12" t="s">
        <v>81</v>
      </c>
      <c r="AW629" s="12" t="s">
        <v>33</v>
      </c>
      <c r="AX629" s="12" t="s">
        <v>71</v>
      </c>
      <c r="AY629" s="222" t="s">
        <v>145</v>
      </c>
    </row>
    <row r="630" s="12" customFormat="1">
      <c r="A630" s="12"/>
      <c r="B630" s="211"/>
      <c r="C630" s="212"/>
      <c r="D630" s="213" t="s">
        <v>153</v>
      </c>
      <c r="E630" s="214" t="s">
        <v>19</v>
      </c>
      <c r="F630" s="215" t="s">
        <v>852</v>
      </c>
      <c r="G630" s="212"/>
      <c r="H630" s="216">
        <v>5</v>
      </c>
      <c r="I630" s="217"/>
      <c r="J630" s="212"/>
      <c r="K630" s="212"/>
      <c r="L630" s="218"/>
      <c r="M630" s="219"/>
      <c r="N630" s="220"/>
      <c r="O630" s="220"/>
      <c r="P630" s="220"/>
      <c r="Q630" s="220"/>
      <c r="R630" s="220"/>
      <c r="S630" s="220"/>
      <c r="T630" s="221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T630" s="222" t="s">
        <v>153</v>
      </c>
      <c r="AU630" s="222" t="s">
        <v>79</v>
      </c>
      <c r="AV630" s="12" t="s">
        <v>81</v>
      </c>
      <c r="AW630" s="12" t="s">
        <v>33</v>
      </c>
      <c r="AX630" s="12" t="s">
        <v>71</v>
      </c>
      <c r="AY630" s="222" t="s">
        <v>145</v>
      </c>
    </row>
    <row r="631" s="12" customFormat="1">
      <c r="A631" s="12"/>
      <c r="B631" s="211"/>
      <c r="C631" s="212"/>
      <c r="D631" s="213" t="s">
        <v>153</v>
      </c>
      <c r="E631" s="214" t="s">
        <v>19</v>
      </c>
      <c r="F631" s="215" t="s">
        <v>853</v>
      </c>
      <c r="G631" s="212"/>
      <c r="H631" s="216">
        <v>17.260000000000002</v>
      </c>
      <c r="I631" s="217"/>
      <c r="J631" s="212"/>
      <c r="K631" s="212"/>
      <c r="L631" s="218"/>
      <c r="M631" s="219"/>
      <c r="N631" s="220"/>
      <c r="O631" s="220"/>
      <c r="P631" s="220"/>
      <c r="Q631" s="220"/>
      <c r="R631" s="220"/>
      <c r="S631" s="220"/>
      <c r="T631" s="221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T631" s="222" t="s">
        <v>153</v>
      </c>
      <c r="AU631" s="222" t="s">
        <v>79</v>
      </c>
      <c r="AV631" s="12" t="s">
        <v>81</v>
      </c>
      <c r="AW631" s="12" t="s">
        <v>33</v>
      </c>
      <c r="AX631" s="12" t="s">
        <v>71</v>
      </c>
      <c r="AY631" s="222" t="s">
        <v>145</v>
      </c>
    </row>
    <row r="632" s="12" customFormat="1">
      <c r="A632" s="12"/>
      <c r="B632" s="211"/>
      <c r="C632" s="212"/>
      <c r="D632" s="213" t="s">
        <v>153</v>
      </c>
      <c r="E632" s="214" t="s">
        <v>19</v>
      </c>
      <c r="F632" s="215" t="s">
        <v>505</v>
      </c>
      <c r="G632" s="212"/>
      <c r="H632" s="216">
        <v>16.98</v>
      </c>
      <c r="I632" s="217"/>
      <c r="J632" s="212"/>
      <c r="K632" s="212"/>
      <c r="L632" s="218"/>
      <c r="M632" s="219"/>
      <c r="N632" s="220"/>
      <c r="O632" s="220"/>
      <c r="P632" s="220"/>
      <c r="Q632" s="220"/>
      <c r="R632" s="220"/>
      <c r="S632" s="220"/>
      <c r="T632" s="221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T632" s="222" t="s">
        <v>153</v>
      </c>
      <c r="AU632" s="222" t="s">
        <v>79</v>
      </c>
      <c r="AV632" s="12" t="s">
        <v>81</v>
      </c>
      <c r="AW632" s="12" t="s">
        <v>33</v>
      </c>
      <c r="AX632" s="12" t="s">
        <v>71</v>
      </c>
      <c r="AY632" s="222" t="s">
        <v>145</v>
      </c>
    </row>
    <row r="633" s="12" customFormat="1">
      <c r="A633" s="12"/>
      <c r="B633" s="211"/>
      <c r="C633" s="212"/>
      <c r="D633" s="213" t="s">
        <v>153</v>
      </c>
      <c r="E633" s="214" t="s">
        <v>19</v>
      </c>
      <c r="F633" s="215" t="s">
        <v>854</v>
      </c>
      <c r="G633" s="212"/>
      <c r="H633" s="216">
        <v>19.52</v>
      </c>
      <c r="I633" s="217"/>
      <c r="J633" s="212"/>
      <c r="K633" s="212"/>
      <c r="L633" s="218"/>
      <c r="M633" s="219"/>
      <c r="N633" s="220"/>
      <c r="O633" s="220"/>
      <c r="P633" s="220"/>
      <c r="Q633" s="220"/>
      <c r="R633" s="220"/>
      <c r="S633" s="220"/>
      <c r="T633" s="221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T633" s="222" t="s">
        <v>153</v>
      </c>
      <c r="AU633" s="222" t="s">
        <v>79</v>
      </c>
      <c r="AV633" s="12" t="s">
        <v>81</v>
      </c>
      <c r="AW633" s="12" t="s">
        <v>33</v>
      </c>
      <c r="AX633" s="12" t="s">
        <v>71</v>
      </c>
      <c r="AY633" s="222" t="s">
        <v>145</v>
      </c>
    </row>
    <row r="634" s="12" customFormat="1">
      <c r="A634" s="12"/>
      <c r="B634" s="211"/>
      <c r="C634" s="212"/>
      <c r="D634" s="213" t="s">
        <v>153</v>
      </c>
      <c r="E634" s="214" t="s">
        <v>19</v>
      </c>
      <c r="F634" s="215" t="s">
        <v>855</v>
      </c>
      <c r="G634" s="212"/>
      <c r="H634" s="216">
        <v>5.8600000000000003</v>
      </c>
      <c r="I634" s="217"/>
      <c r="J634" s="212"/>
      <c r="K634" s="212"/>
      <c r="L634" s="218"/>
      <c r="M634" s="219"/>
      <c r="N634" s="220"/>
      <c r="O634" s="220"/>
      <c r="P634" s="220"/>
      <c r="Q634" s="220"/>
      <c r="R634" s="220"/>
      <c r="S634" s="220"/>
      <c r="T634" s="221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T634" s="222" t="s">
        <v>153</v>
      </c>
      <c r="AU634" s="222" t="s">
        <v>79</v>
      </c>
      <c r="AV634" s="12" t="s">
        <v>81</v>
      </c>
      <c r="AW634" s="12" t="s">
        <v>33</v>
      </c>
      <c r="AX634" s="12" t="s">
        <v>71</v>
      </c>
      <c r="AY634" s="222" t="s">
        <v>145</v>
      </c>
    </row>
    <row r="635" s="12" customFormat="1">
      <c r="A635" s="12"/>
      <c r="B635" s="211"/>
      <c r="C635" s="212"/>
      <c r="D635" s="213" t="s">
        <v>153</v>
      </c>
      <c r="E635" s="214" t="s">
        <v>19</v>
      </c>
      <c r="F635" s="215" t="s">
        <v>856</v>
      </c>
      <c r="G635" s="212"/>
      <c r="H635" s="216">
        <v>8.4000000000000004</v>
      </c>
      <c r="I635" s="217"/>
      <c r="J635" s="212"/>
      <c r="K635" s="212"/>
      <c r="L635" s="218"/>
      <c r="M635" s="219"/>
      <c r="N635" s="220"/>
      <c r="O635" s="220"/>
      <c r="P635" s="220"/>
      <c r="Q635" s="220"/>
      <c r="R635" s="220"/>
      <c r="S635" s="220"/>
      <c r="T635" s="221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T635" s="222" t="s">
        <v>153</v>
      </c>
      <c r="AU635" s="222" t="s">
        <v>79</v>
      </c>
      <c r="AV635" s="12" t="s">
        <v>81</v>
      </c>
      <c r="AW635" s="12" t="s">
        <v>33</v>
      </c>
      <c r="AX635" s="12" t="s">
        <v>71</v>
      </c>
      <c r="AY635" s="222" t="s">
        <v>145</v>
      </c>
    </row>
    <row r="636" s="12" customFormat="1">
      <c r="A636" s="12"/>
      <c r="B636" s="211"/>
      <c r="C636" s="212"/>
      <c r="D636" s="213" t="s">
        <v>153</v>
      </c>
      <c r="E636" s="214" t="s">
        <v>19</v>
      </c>
      <c r="F636" s="215" t="s">
        <v>857</v>
      </c>
      <c r="G636" s="212"/>
      <c r="H636" s="216">
        <v>10.369999999999999</v>
      </c>
      <c r="I636" s="217"/>
      <c r="J636" s="212"/>
      <c r="K636" s="212"/>
      <c r="L636" s="218"/>
      <c r="M636" s="219"/>
      <c r="N636" s="220"/>
      <c r="O636" s="220"/>
      <c r="P636" s="220"/>
      <c r="Q636" s="220"/>
      <c r="R636" s="220"/>
      <c r="S636" s="220"/>
      <c r="T636" s="221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T636" s="222" t="s">
        <v>153</v>
      </c>
      <c r="AU636" s="222" t="s">
        <v>79</v>
      </c>
      <c r="AV636" s="12" t="s">
        <v>81</v>
      </c>
      <c r="AW636" s="12" t="s">
        <v>33</v>
      </c>
      <c r="AX636" s="12" t="s">
        <v>71</v>
      </c>
      <c r="AY636" s="222" t="s">
        <v>145</v>
      </c>
    </row>
    <row r="637" s="12" customFormat="1">
      <c r="A637" s="12"/>
      <c r="B637" s="211"/>
      <c r="C637" s="212"/>
      <c r="D637" s="213" t="s">
        <v>153</v>
      </c>
      <c r="E637" s="214" t="s">
        <v>19</v>
      </c>
      <c r="F637" s="215" t="s">
        <v>858</v>
      </c>
      <c r="G637" s="212"/>
      <c r="H637" s="216">
        <v>30.149999999999999</v>
      </c>
      <c r="I637" s="217"/>
      <c r="J637" s="212"/>
      <c r="K637" s="212"/>
      <c r="L637" s="218"/>
      <c r="M637" s="219"/>
      <c r="N637" s="220"/>
      <c r="O637" s="220"/>
      <c r="P637" s="220"/>
      <c r="Q637" s="220"/>
      <c r="R637" s="220"/>
      <c r="S637" s="220"/>
      <c r="T637" s="221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T637" s="222" t="s">
        <v>153</v>
      </c>
      <c r="AU637" s="222" t="s">
        <v>79</v>
      </c>
      <c r="AV637" s="12" t="s">
        <v>81</v>
      </c>
      <c r="AW637" s="12" t="s">
        <v>33</v>
      </c>
      <c r="AX637" s="12" t="s">
        <v>71</v>
      </c>
      <c r="AY637" s="222" t="s">
        <v>145</v>
      </c>
    </row>
    <row r="638" s="12" customFormat="1">
      <c r="A638" s="12"/>
      <c r="B638" s="211"/>
      <c r="C638" s="212"/>
      <c r="D638" s="213" t="s">
        <v>153</v>
      </c>
      <c r="E638" s="214" t="s">
        <v>19</v>
      </c>
      <c r="F638" s="215" t="s">
        <v>501</v>
      </c>
      <c r="G638" s="212"/>
      <c r="H638" s="216">
        <v>16.699999999999999</v>
      </c>
      <c r="I638" s="217"/>
      <c r="J638" s="212"/>
      <c r="K638" s="212"/>
      <c r="L638" s="218"/>
      <c r="M638" s="219"/>
      <c r="N638" s="220"/>
      <c r="O638" s="220"/>
      <c r="P638" s="220"/>
      <c r="Q638" s="220"/>
      <c r="R638" s="220"/>
      <c r="S638" s="220"/>
      <c r="T638" s="221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T638" s="222" t="s">
        <v>153</v>
      </c>
      <c r="AU638" s="222" t="s">
        <v>79</v>
      </c>
      <c r="AV638" s="12" t="s">
        <v>81</v>
      </c>
      <c r="AW638" s="12" t="s">
        <v>33</v>
      </c>
      <c r="AX638" s="12" t="s">
        <v>71</v>
      </c>
      <c r="AY638" s="222" t="s">
        <v>145</v>
      </c>
    </row>
    <row r="639" s="12" customFormat="1">
      <c r="A639" s="12"/>
      <c r="B639" s="211"/>
      <c r="C639" s="212"/>
      <c r="D639" s="213" t="s">
        <v>153</v>
      </c>
      <c r="E639" s="214" t="s">
        <v>19</v>
      </c>
      <c r="F639" s="215" t="s">
        <v>859</v>
      </c>
      <c r="G639" s="212"/>
      <c r="H639" s="216">
        <v>32.5</v>
      </c>
      <c r="I639" s="217"/>
      <c r="J639" s="212"/>
      <c r="K639" s="212"/>
      <c r="L639" s="218"/>
      <c r="M639" s="219"/>
      <c r="N639" s="220"/>
      <c r="O639" s="220"/>
      <c r="P639" s="220"/>
      <c r="Q639" s="220"/>
      <c r="R639" s="220"/>
      <c r="S639" s="220"/>
      <c r="T639" s="221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T639" s="222" t="s">
        <v>153</v>
      </c>
      <c r="AU639" s="222" t="s">
        <v>79</v>
      </c>
      <c r="AV639" s="12" t="s">
        <v>81</v>
      </c>
      <c r="AW639" s="12" t="s">
        <v>33</v>
      </c>
      <c r="AX639" s="12" t="s">
        <v>71</v>
      </c>
      <c r="AY639" s="222" t="s">
        <v>145</v>
      </c>
    </row>
    <row r="640" s="13" customFormat="1">
      <c r="A640" s="13"/>
      <c r="B640" s="223"/>
      <c r="C640" s="224"/>
      <c r="D640" s="213" t="s">
        <v>153</v>
      </c>
      <c r="E640" s="225" t="s">
        <v>19</v>
      </c>
      <c r="F640" s="226" t="s">
        <v>155</v>
      </c>
      <c r="G640" s="224"/>
      <c r="H640" s="227">
        <v>167.84</v>
      </c>
      <c r="I640" s="228"/>
      <c r="J640" s="224"/>
      <c r="K640" s="224"/>
      <c r="L640" s="229"/>
      <c r="M640" s="230"/>
      <c r="N640" s="231"/>
      <c r="O640" s="231"/>
      <c r="P640" s="231"/>
      <c r="Q640" s="231"/>
      <c r="R640" s="231"/>
      <c r="S640" s="231"/>
      <c r="T640" s="23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3" t="s">
        <v>153</v>
      </c>
      <c r="AU640" s="233" t="s">
        <v>79</v>
      </c>
      <c r="AV640" s="13" t="s">
        <v>152</v>
      </c>
      <c r="AW640" s="13" t="s">
        <v>33</v>
      </c>
      <c r="AX640" s="13" t="s">
        <v>79</v>
      </c>
      <c r="AY640" s="233" t="s">
        <v>145</v>
      </c>
    </row>
    <row r="641" s="2" customFormat="1" ht="16.5" customHeight="1">
      <c r="A641" s="38"/>
      <c r="B641" s="39"/>
      <c r="C641" s="197" t="s">
        <v>860</v>
      </c>
      <c r="D641" s="197" t="s">
        <v>148</v>
      </c>
      <c r="E641" s="198" t="s">
        <v>861</v>
      </c>
      <c r="F641" s="199" t="s">
        <v>862</v>
      </c>
      <c r="G641" s="200" t="s">
        <v>206</v>
      </c>
      <c r="H641" s="201">
        <v>113.813</v>
      </c>
      <c r="I641" s="202"/>
      <c r="J641" s="203">
        <f>ROUND(I641*H641,2)</f>
        <v>0</v>
      </c>
      <c r="K641" s="204"/>
      <c r="L641" s="44"/>
      <c r="M641" s="205" t="s">
        <v>19</v>
      </c>
      <c r="N641" s="206" t="s">
        <v>42</v>
      </c>
      <c r="O641" s="84"/>
      <c r="P641" s="207">
        <f>O641*H641</f>
        <v>0</v>
      </c>
      <c r="Q641" s="207">
        <v>0</v>
      </c>
      <c r="R641" s="207">
        <f>Q641*H641</f>
        <v>0</v>
      </c>
      <c r="S641" s="207">
        <v>0</v>
      </c>
      <c r="T641" s="208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09" t="s">
        <v>189</v>
      </c>
      <c r="AT641" s="209" t="s">
        <v>148</v>
      </c>
      <c r="AU641" s="209" t="s">
        <v>79</v>
      </c>
      <c r="AY641" s="17" t="s">
        <v>145</v>
      </c>
      <c r="BE641" s="210">
        <f>IF(N641="základní",J641,0)</f>
        <v>0</v>
      </c>
      <c r="BF641" s="210">
        <f>IF(N641="snížená",J641,0)</f>
        <v>0</v>
      </c>
      <c r="BG641" s="210">
        <f>IF(N641="zákl. přenesená",J641,0)</f>
        <v>0</v>
      </c>
      <c r="BH641" s="210">
        <f>IF(N641="sníž. přenesená",J641,0)</f>
        <v>0</v>
      </c>
      <c r="BI641" s="210">
        <f>IF(N641="nulová",J641,0)</f>
        <v>0</v>
      </c>
      <c r="BJ641" s="17" t="s">
        <v>79</v>
      </c>
      <c r="BK641" s="210">
        <f>ROUND(I641*H641,2)</f>
        <v>0</v>
      </c>
      <c r="BL641" s="17" t="s">
        <v>189</v>
      </c>
      <c r="BM641" s="209" t="s">
        <v>863</v>
      </c>
    </row>
    <row r="642" s="12" customFormat="1">
      <c r="A642" s="12"/>
      <c r="B642" s="211"/>
      <c r="C642" s="212"/>
      <c r="D642" s="213" t="s">
        <v>153</v>
      </c>
      <c r="E642" s="214" t="s">
        <v>19</v>
      </c>
      <c r="F642" s="215" t="s">
        <v>864</v>
      </c>
      <c r="G642" s="212"/>
      <c r="H642" s="216">
        <v>113.813</v>
      </c>
      <c r="I642" s="217"/>
      <c r="J642" s="212"/>
      <c r="K642" s="212"/>
      <c r="L642" s="218"/>
      <c r="M642" s="219"/>
      <c r="N642" s="220"/>
      <c r="O642" s="220"/>
      <c r="P642" s="220"/>
      <c r="Q642" s="220"/>
      <c r="R642" s="220"/>
      <c r="S642" s="220"/>
      <c r="T642" s="221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T642" s="222" t="s">
        <v>153</v>
      </c>
      <c r="AU642" s="222" t="s">
        <v>79</v>
      </c>
      <c r="AV642" s="12" t="s">
        <v>81</v>
      </c>
      <c r="AW642" s="12" t="s">
        <v>33</v>
      </c>
      <c r="AX642" s="12" t="s">
        <v>71</v>
      </c>
      <c r="AY642" s="222" t="s">
        <v>145</v>
      </c>
    </row>
    <row r="643" s="13" customFormat="1">
      <c r="A643" s="13"/>
      <c r="B643" s="223"/>
      <c r="C643" s="224"/>
      <c r="D643" s="213" t="s">
        <v>153</v>
      </c>
      <c r="E643" s="225" t="s">
        <v>19</v>
      </c>
      <c r="F643" s="226" t="s">
        <v>155</v>
      </c>
      <c r="G643" s="224"/>
      <c r="H643" s="227">
        <v>113.813</v>
      </c>
      <c r="I643" s="228"/>
      <c r="J643" s="224"/>
      <c r="K643" s="224"/>
      <c r="L643" s="229"/>
      <c r="M643" s="230"/>
      <c r="N643" s="231"/>
      <c r="O643" s="231"/>
      <c r="P643" s="231"/>
      <c r="Q643" s="231"/>
      <c r="R643" s="231"/>
      <c r="S643" s="231"/>
      <c r="T643" s="23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3" t="s">
        <v>153</v>
      </c>
      <c r="AU643" s="233" t="s">
        <v>79</v>
      </c>
      <c r="AV643" s="13" t="s">
        <v>152</v>
      </c>
      <c r="AW643" s="13" t="s">
        <v>33</v>
      </c>
      <c r="AX643" s="13" t="s">
        <v>79</v>
      </c>
      <c r="AY643" s="233" t="s">
        <v>145</v>
      </c>
    </row>
    <row r="644" s="2" customFormat="1" ht="16.5" customHeight="1">
      <c r="A644" s="38"/>
      <c r="B644" s="39"/>
      <c r="C644" s="197" t="s">
        <v>562</v>
      </c>
      <c r="D644" s="197" t="s">
        <v>148</v>
      </c>
      <c r="E644" s="198" t="s">
        <v>865</v>
      </c>
      <c r="F644" s="199" t="s">
        <v>866</v>
      </c>
      <c r="G644" s="200" t="s">
        <v>206</v>
      </c>
      <c r="H644" s="201">
        <v>569.19000000000005</v>
      </c>
      <c r="I644" s="202"/>
      <c r="J644" s="203">
        <f>ROUND(I644*H644,2)</f>
        <v>0</v>
      </c>
      <c r="K644" s="204"/>
      <c r="L644" s="44"/>
      <c r="M644" s="205" t="s">
        <v>19</v>
      </c>
      <c r="N644" s="206" t="s">
        <v>42</v>
      </c>
      <c r="O644" s="84"/>
      <c r="P644" s="207">
        <f>O644*H644</f>
        <v>0</v>
      </c>
      <c r="Q644" s="207">
        <v>0</v>
      </c>
      <c r="R644" s="207">
        <f>Q644*H644</f>
        <v>0</v>
      </c>
      <c r="S644" s="207">
        <v>0</v>
      </c>
      <c r="T644" s="208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09" t="s">
        <v>189</v>
      </c>
      <c r="AT644" s="209" t="s">
        <v>148</v>
      </c>
      <c r="AU644" s="209" t="s">
        <v>79</v>
      </c>
      <c r="AY644" s="17" t="s">
        <v>145</v>
      </c>
      <c r="BE644" s="210">
        <f>IF(N644="základní",J644,0)</f>
        <v>0</v>
      </c>
      <c r="BF644" s="210">
        <f>IF(N644="snížená",J644,0)</f>
        <v>0</v>
      </c>
      <c r="BG644" s="210">
        <f>IF(N644="zákl. přenesená",J644,0)</f>
        <v>0</v>
      </c>
      <c r="BH644" s="210">
        <f>IF(N644="sníž. přenesená",J644,0)</f>
        <v>0</v>
      </c>
      <c r="BI644" s="210">
        <f>IF(N644="nulová",J644,0)</f>
        <v>0</v>
      </c>
      <c r="BJ644" s="17" t="s">
        <v>79</v>
      </c>
      <c r="BK644" s="210">
        <f>ROUND(I644*H644,2)</f>
        <v>0</v>
      </c>
      <c r="BL644" s="17" t="s">
        <v>189</v>
      </c>
      <c r="BM644" s="209" t="s">
        <v>867</v>
      </c>
    </row>
    <row r="645" s="12" customFormat="1">
      <c r="A645" s="12"/>
      <c r="B645" s="211"/>
      <c r="C645" s="212"/>
      <c r="D645" s="213" t="s">
        <v>153</v>
      </c>
      <c r="E645" s="214" t="s">
        <v>19</v>
      </c>
      <c r="F645" s="215" t="s">
        <v>868</v>
      </c>
      <c r="G645" s="212"/>
      <c r="H645" s="216">
        <v>167.84</v>
      </c>
      <c r="I645" s="217"/>
      <c r="J645" s="212"/>
      <c r="K645" s="212"/>
      <c r="L645" s="218"/>
      <c r="M645" s="219"/>
      <c r="N645" s="220"/>
      <c r="O645" s="220"/>
      <c r="P645" s="220"/>
      <c r="Q645" s="220"/>
      <c r="R645" s="220"/>
      <c r="S645" s="220"/>
      <c r="T645" s="221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T645" s="222" t="s">
        <v>153</v>
      </c>
      <c r="AU645" s="222" t="s">
        <v>79</v>
      </c>
      <c r="AV645" s="12" t="s">
        <v>81</v>
      </c>
      <c r="AW645" s="12" t="s">
        <v>33</v>
      </c>
      <c r="AX645" s="12" t="s">
        <v>71</v>
      </c>
      <c r="AY645" s="222" t="s">
        <v>145</v>
      </c>
    </row>
    <row r="646" s="12" customFormat="1">
      <c r="A646" s="12"/>
      <c r="B646" s="211"/>
      <c r="C646" s="212"/>
      <c r="D646" s="213" t="s">
        <v>153</v>
      </c>
      <c r="E646" s="214" t="s">
        <v>19</v>
      </c>
      <c r="F646" s="215" t="s">
        <v>869</v>
      </c>
      <c r="G646" s="212"/>
      <c r="H646" s="216">
        <v>18.300000000000001</v>
      </c>
      <c r="I646" s="217"/>
      <c r="J646" s="212"/>
      <c r="K646" s="212"/>
      <c r="L646" s="218"/>
      <c r="M646" s="219"/>
      <c r="N646" s="220"/>
      <c r="O646" s="220"/>
      <c r="P646" s="220"/>
      <c r="Q646" s="220"/>
      <c r="R646" s="220"/>
      <c r="S646" s="220"/>
      <c r="T646" s="221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T646" s="222" t="s">
        <v>153</v>
      </c>
      <c r="AU646" s="222" t="s">
        <v>79</v>
      </c>
      <c r="AV646" s="12" t="s">
        <v>81</v>
      </c>
      <c r="AW646" s="12" t="s">
        <v>33</v>
      </c>
      <c r="AX646" s="12" t="s">
        <v>71</v>
      </c>
      <c r="AY646" s="222" t="s">
        <v>145</v>
      </c>
    </row>
    <row r="647" s="12" customFormat="1">
      <c r="A647" s="12"/>
      <c r="B647" s="211"/>
      <c r="C647" s="212"/>
      <c r="D647" s="213" t="s">
        <v>153</v>
      </c>
      <c r="E647" s="214" t="s">
        <v>19</v>
      </c>
      <c r="F647" s="215" t="s">
        <v>870</v>
      </c>
      <c r="G647" s="212"/>
      <c r="H647" s="216">
        <v>12.74</v>
      </c>
      <c r="I647" s="217"/>
      <c r="J647" s="212"/>
      <c r="K647" s="212"/>
      <c r="L647" s="218"/>
      <c r="M647" s="219"/>
      <c r="N647" s="220"/>
      <c r="O647" s="220"/>
      <c r="P647" s="220"/>
      <c r="Q647" s="220"/>
      <c r="R647" s="220"/>
      <c r="S647" s="220"/>
      <c r="T647" s="221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T647" s="222" t="s">
        <v>153</v>
      </c>
      <c r="AU647" s="222" t="s">
        <v>79</v>
      </c>
      <c r="AV647" s="12" t="s">
        <v>81</v>
      </c>
      <c r="AW647" s="12" t="s">
        <v>33</v>
      </c>
      <c r="AX647" s="12" t="s">
        <v>71</v>
      </c>
      <c r="AY647" s="222" t="s">
        <v>145</v>
      </c>
    </row>
    <row r="648" s="12" customFormat="1">
      <c r="A648" s="12"/>
      <c r="B648" s="211"/>
      <c r="C648" s="212"/>
      <c r="D648" s="213" t="s">
        <v>153</v>
      </c>
      <c r="E648" s="214" t="s">
        <v>19</v>
      </c>
      <c r="F648" s="215" t="s">
        <v>871</v>
      </c>
      <c r="G648" s="212"/>
      <c r="H648" s="216">
        <v>16.399999999999999</v>
      </c>
      <c r="I648" s="217"/>
      <c r="J648" s="212"/>
      <c r="K648" s="212"/>
      <c r="L648" s="218"/>
      <c r="M648" s="219"/>
      <c r="N648" s="220"/>
      <c r="O648" s="220"/>
      <c r="P648" s="220"/>
      <c r="Q648" s="220"/>
      <c r="R648" s="220"/>
      <c r="S648" s="220"/>
      <c r="T648" s="221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T648" s="222" t="s">
        <v>153</v>
      </c>
      <c r="AU648" s="222" t="s">
        <v>79</v>
      </c>
      <c r="AV648" s="12" t="s">
        <v>81</v>
      </c>
      <c r="AW648" s="12" t="s">
        <v>33</v>
      </c>
      <c r="AX648" s="12" t="s">
        <v>71</v>
      </c>
      <c r="AY648" s="222" t="s">
        <v>145</v>
      </c>
    </row>
    <row r="649" s="12" customFormat="1">
      <c r="A649" s="12"/>
      <c r="B649" s="211"/>
      <c r="C649" s="212"/>
      <c r="D649" s="213" t="s">
        <v>153</v>
      </c>
      <c r="E649" s="214" t="s">
        <v>19</v>
      </c>
      <c r="F649" s="215" t="s">
        <v>872</v>
      </c>
      <c r="G649" s="212"/>
      <c r="H649" s="216">
        <v>36.600000000000001</v>
      </c>
      <c r="I649" s="217"/>
      <c r="J649" s="212"/>
      <c r="K649" s="212"/>
      <c r="L649" s="218"/>
      <c r="M649" s="219"/>
      <c r="N649" s="220"/>
      <c r="O649" s="220"/>
      <c r="P649" s="220"/>
      <c r="Q649" s="220"/>
      <c r="R649" s="220"/>
      <c r="S649" s="220"/>
      <c r="T649" s="221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T649" s="222" t="s">
        <v>153</v>
      </c>
      <c r="AU649" s="222" t="s">
        <v>79</v>
      </c>
      <c r="AV649" s="12" t="s">
        <v>81</v>
      </c>
      <c r="AW649" s="12" t="s">
        <v>33</v>
      </c>
      <c r="AX649" s="12" t="s">
        <v>71</v>
      </c>
      <c r="AY649" s="222" t="s">
        <v>145</v>
      </c>
    </row>
    <row r="650" s="12" customFormat="1">
      <c r="A650" s="12"/>
      <c r="B650" s="211"/>
      <c r="C650" s="212"/>
      <c r="D650" s="213" t="s">
        <v>153</v>
      </c>
      <c r="E650" s="214" t="s">
        <v>19</v>
      </c>
      <c r="F650" s="215" t="s">
        <v>873</v>
      </c>
      <c r="G650" s="212"/>
      <c r="H650" s="216">
        <v>13.800000000000001</v>
      </c>
      <c r="I650" s="217"/>
      <c r="J650" s="212"/>
      <c r="K650" s="212"/>
      <c r="L650" s="218"/>
      <c r="M650" s="219"/>
      <c r="N650" s="220"/>
      <c r="O650" s="220"/>
      <c r="P650" s="220"/>
      <c r="Q650" s="220"/>
      <c r="R650" s="220"/>
      <c r="S650" s="220"/>
      <c r="T650" s="221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T650" s="222" t="s">
        <v>153</v>
      </c>
      <c r="AU650" s="222" t="s">
        <v>79</v>
      </c>
      <c r="AV650" s="12" t="s">
        <v>81</v>
      </c>
      <c r="AW650" s="12" t="s">
        <v>33</v>
      </c>
      <c r="AX650" s="12" t="s">
        <v>71</v>
      </c>
      <c r="AY650" s="222" t="s">
        <v>145</v>
      </c>
    </row>
    <row r="651" s="12" customFormat="1">
      <c r="A651" s="12"/>
      <c r="B651" s="211"/>
      <c r="C651" s="212"/>
      <c r="D651" s="213" t="s">
        <v>153</v>
      </c>
      <c r="E651" s="214" t="s">
        <v>19</v>
      </c>
      <c r="F651" s="215" t="s">
        <v>874</v>
      </c>
      <c r="G651" s="212"/>
      <c r="H651" s="216">
        <v>36</v>
      </c>
      <c r="I651" s="217"/>
      <c r="J651" s="212"/>
      <c r="K651" s="212"/>
      <c r="L651" s="218"/>
      <c r="M651" s="219"/>
      <c r="N651" s="220"/>
      <c r="O651" s="220"/>
      <c r="P651" s="220"/>
      <c r="Q651" s="220"/>
      <c r="R651" s="220"/>
      <c r="S651" s="220"/>
      <c r="T651" s="221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22" t="s">
        <v>153</v>
      </c>
      <c r="AU651" s="222" t="s">
        <v>79</v>
      </c>
      <c r="AV651" s="12" t="s">
        <v>81</v>
      </c>
      <c r="AW651" s="12" t="s">
        <v>33</v>
      </c>
      <c r="AX651" s="12" t="s">
        <v>71</v>
      </c>
      <c r="AY651" s="222" t="s">
        <v>145</v>
      </c>
    </row>
    <row r="652" s="12" customFormat="1">
      <c r="A652" s="12"/>
      <c r="B652" s="211"/>
      <c r="C652" s="212"/>
      <c r="D652" s="213" t="s">
        <v>153</v>
      </c>
      <c r="E652" s="214" t="s">
        <v>19</v>
      </c>
      <c r="F652" s="215" t="s">
        <v>875</v>
      </c>
      <c r="G652" s="212"/>
      <c r="H652" s="216">
        <v>15.800000000000001</v>
      </c>
      <c r="I652" s="217"/>
      <c r="J652" s="212"/>
      <c r="K652" s="212"/>
      <c r="L652" s="218"/>
      <c r="M652" s="219"/>
      <c r="N652" s="220"/>
      <c r="O652" s="220"/>
      <c r="P652" s="220"/>
      <c r="Q652" s="220"/>
      <c r="R652" s="220"/>
      <c r="S652" s="220"/>
      <c r="T652" s="221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T652" s="222" t="s">
        <v>153</v>
      </c>
      <c r="AU652" s="222" t="s">
        <v>79</v>
      </c>
      <c r="AV652" s="12" t="s">
        <v>81</v>
      </c>
      <c r="AW652" s="12" t="s">
        <v>33</v>
      </c>
      <c r="AX652" s="12" t="s">
        <v>71</v>
      </c>
      <c r="AY652" s="222" t="s">
        <v>145</v>
      </c>
    </row>
    <row r="653" s="12" customFormat="1">
      <c r="A653" s="12"/>
      <c r="B653" s="211"/>
      <c r="C653" s="212"/>
      <c r="D653" s="213" t="s">
        <v>153</v>
      </c>
      <c r="E653" s="214" t="s">
        <v>19</v>
      </c>
      <c r="F653" s="215" t="s">
        <v>876</v>
      </c>
      <c r="G653" s="212"/>
      <c r="H653" s="216">
        <v>15.449999999999999</v>
      </c>
      <c r="I653" s="217"/>
      <c r="J653" s="212"/>
      <c r="K653" s="212"/>
      <c r="L653" s="218"/>
      <c r="M653" s="219"/>
      <c r="N653" s="220"/>
      <c r="O653" s="220"/>
      <c r="P653" s="220"/>
      <c r="Q653" s="220"/>
      <c r="R653" s="220"/>
      <c r="S653" s="220"/>
      <c r="T653" s="221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T653" s="222" t="s">
        <v>153</v>
      </c>
      <c r="AU653" s="222" t="s">
        <v>79</v>
      </c>
      <c r="AV653" s="12" t="s">
        <v>81</v>
      </c>
      <c r="AW653" s="12" t="s">
        <v>33</v>
      </c>
      <c r="AX653" s="12" t="s">
        <v>71</v>
      </c>
      <c r="AY653" s="222" t="s">
        <v>145</v>
      </c>
    </row>
    <row r="654" s="12" customFormat="1">
      <c r="A654" s="12"/>
      <c r="B654" s="211"/>
      <c r="C654" s="212"/>
      <c r="D654" s="213" t="s">
        <v>153</v>
      </c>
      <c r="E654" s="214" t="s">
        <v>19</v>
      </c>
      <c r="F654" s="215" t="s">
        <v>877</v>
      </c>
      <c r="G654" s="212"/>
      <c r="H654" s="216">
        <v>16.149999999999999</v>
      </c>
      <c r="I654" s="217"/>
      <c r="J654" s="212"/>
      <c r="K654" s="212"/>
      <c r="L654" s="218"/>
      <c r="M654" s="219"/>
      <c r="N654" s="220"/>
      <c r="O654" s="220"/>
      <c r="P654" s="220"/>
      <c r="Q654" s="220"/>
      <c r="R654" s="220"/>
      <c r="S654" s="220"/>
      <c r="T654" s="221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T654" s="222" t="s">
        <v>153</v>
      </c>
      <c r="AU654" s="222" t="s">
        <v>79</v>
      </c>
      <c r="AV654" s="12" t="s">
        <v>81</v>
      </c>
      <c r="AW654" s="12" t="s">
        <v>33</v>
      </c>
      <c r="AX654" s="12" t="s">
        <v>71</v>
      </c>
      <c r="AY654" s="222" t="s">
        <v>145</v>
      </c>
    </row>
    <row r="655" s="12" customFormat="1">
      <c r="A655" s="12"/>
      <c r="B655" s="211"/>
      <c r="C655" s="212"/>
      <c r="D655" s="213" t="s">
        <v>153</v>
      </c>
      <c r="E655" s="214" t="s">
        <v>19</v>
      </c>
      <c r="F655" s="215" t="s">
        <v>878</v>
      </c>
      <c r="G655" s="212"/>
      <c r="H655" s="216">
        <v>17.75</v>
      </c>
      <c r="I655" s="217"/>
      <c r="J655" s="212"/>
      <c r="K655" s="212"/>
      <c r="L655" s="218"/>
      <c r="M655" s="219"/>
      <c r="N655" s="220"/>
      <c r="O655" s="220"/>
      <c r="P655" s="220"/>
      <c r="Q655" s="220"/>
      <c r="R655" s="220"/>
      <c r="S655" s="220"/>
      <c r="T655" s="221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T655" s="222" t="s">
        <v>153</v>
      </c>
      <c r="AU655" s="222" t="s">
        <v>79</v>
      </c>
      <c r="AV655" s="12" t="s">
        <v>81</v>
      </c>
      <c r="AW655" s="12" t="s">
        <v>33</v>
      </c>
      <c r="AX655" s="12" t="s">
        <v>71</v>
      </c>
      <c r="AY655" s="222" t="s">
        <v>145</v>
      </c>
    </row>
    <row r="656" s="12" customFormat="1">
      <c r="A656" s="12"/>
      <c r="B656" s="211"/>
      <c r="C656" s="212"/>
      <c r="D656" s="213" t="s">
        <v>153</v>
      </c>
      <c r="E656" s="214" t="s">
        <v>19</v>
      </c>
      <c r="F656" s="215" t="s">
        <v>879</v>
      </c>
      <c r="G656" s="212"/>
      <c r="H656" s="216">
        <v>15.970000000000001</v>
      </c>
      <c r="I656" s="217"/>
      <c r="J656" s="212"/>
      <c r="K656" s="212"/>
      <c r="L656" s="218"/>
      <c r="M656" s="219"/>
      <c r="N656" s="220"/>
      <c r="O656" s="220"/>
      <c r="P656" s="220"/>
      <c r="Q656" s="220"/>
      <c r="R656" s="220"/>
      <c r="S656" s="220"/>
      <c r="T656" s="221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T656" s="222" t="s">
        <v>153</v>
      </c>
      <c r="AU656" s="222" t="s">
        <v>79</v>
      </c>
      <c r="AV656" s="12" t="s">
        <v>81</v>
      </c>
      <c r="AW656" s="12" t="s">
        <v>33</v>
      </c>
      <c r="AX656" s="12" t="s">
        <v>71</v>
      </c>
      <c r="AY656" s="222" t="s">
        <v>145</v>
      </c>
    </row>
    <row r="657" s="12" customFormat="1">
      <c r="A657" s="12"/>
      <c r="B657" s="211"/>
      <c r="C657" s="212"/>
      <c r="D657" s="213" t="s">
        <v>153</v>
      </c>
      <c r="E657" s="214" t="s">
        <v>19</v>
      </c>
      <c r="F657" s="215" t="s">
        <v>880</v>
      </c>
      <c r="G657" s="212"/>
      <c r="H657" s="216">
        <v>17.149999999999999</v>
      </c>
      <c r="I657" s="217"/>
      <c r="J657" s="212"/>
      <c r="K657" s="212"/>
      <c r="L657" s="218"/>
      <c r="M657" s="219"/>
      <c r="N657" s="220"/>
      <c r="O657" s="220"/>
      <c r="P657" s="220"/>
      <c r="Q657" s="220"/>
      <c r="R657" s="220"/>
      <c r="S657" s="220"/>
      <c r="T657" s="221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T657" s="222" t="s">
        <v>153</v>
      </c>
      <c r="AU657" s="222" t="s">
        <v>79</v>
      </c>
      <c r="AV657" s="12" t="s">
        <v>81</v>
      </c>
      <c r="AW657" s="12" t="s">
        <v>33</v>
      </c>
      <c r="AX657" s="12" t="s">
        <v>71</v>
      </c>
      <c r="AY657" s="222" t="s">
        <v>145</v>
      </c>
    </row>
    <row r="658" s="12" customFormat="1">
      <c r="A658" s="12"/>
      <c r="B658" s="211"/>
      <c r="C658" s="212"/>
      <c r="D658" s="213" t="s">
        <v>153</v>
      </c>
      <c r="E658" s="214" t="s">
        <v>19</v>
      </c>
      <c r="F658" s="215" t="s">
        <v>881</v>
      </c>
      <c r="G658" s="212"/>
      <c r="H658" s="216">
        <v>16.399999999999999</v>
      </c>
      <c r="I658" s="217"/>
      <c r="J658" s="212"/>
      <c r="K658" s="212"/>
      <c r="L658" s="218"/>
      <c r="M658" s="219"/>
      <c r="N658" s="220"/>
      <c r="O658" s="220"/>
      <c r="P658" s="220"/>
      <c r="Q658" s="220"/>
      <c r="R658" s="220"/>
      <c r="S658" s="220"/>
      <c r="T658" s="221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T658" s="222" t="s">
        <v>153</v>
      </c>
      <c r="AU658" s="222" t="s">
        <v>79</v>
      </c>
      <c r="AV658" s="12" t="s">
        <v>81</v>
      </c>
      <c r="AW658" s="12" t="s">
        <v>33</v>
      </c>
      <c r="AX658" s="12" t="s">
        <v>71</v>
      </c>
      <c r="AY658" s="222" t="s">
        <v>145</v>
      </c>
    </row>
    <row r="659" s="12" customFormat="1">
      <c r="A659" s="12"/>
      <c r="B659" s="211"/>
      <c r="C659" s="212"/>
      <c r="D659" s="213" t="s">
        <v>153</v>
      </c>
      <c r="E659" s="214" t="s">
        <v>19</v>
      </c>
      <c r="F659" s="215" t="s">
        <v>882</v>
      </c>
      <c r="G659" s="212"/>
      <c r="H659" s="216">
        <v>19.399999999999999</v>
      </c>
      <c r="I659" s="217"/>
      <c r="J659" s="212"/>
      <c r="K659" s="212"/>
      <c r="L659" s="218"/>
      <c r="M659" s="219"/>
      <c r="N659" s="220"/>
      <c r="O659" s="220"/>
      <c r="P659" s="220"/>
      <c r="Q659" s="220"/>
      <c r="R659" s="220"/>
      <c r="S659" s="220"/>
      <c r="T659" s="221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T659" s="222" t="s">
        <v>153</v>
      </c>
      <c r="AU659" s="222" t="s">
        <v>79</v>
      </c>
      <c r="AV659" s="12" t="s">
        <v>81</v>
      </c>
      <c r="AW659" s="12" t="s">
        <v>33</v>
      </c>
      <c r="AX659" s="12" t="s">
        <v>71</v>
      </c>
      <c r="AY659" s="222" t="s">
        <v>145</v>
      </c>
    </row>
    <row r="660" s="12" customFormat="1">
      <c r="A660" s="12"/>
      <c r="B660" s="211"/>
      <c r="C660" s="212"/>
      <c r="D660" s="213" t="s">
        <v>153</v>
      </c>
      <c r="E660" s="214" t="s">
        <v>19</v>
      </c>
      <c r="F660" s="215" t="s">
        <v>883</v>
      </c>
      <c r="G660" s="212"/>
      <c r="H660" s="216">
        <v>12.199999999999999</v>
      </c>
      <c r="I660" s="217"/>
      <c r="J660" s="212"/>
      <c r="K660" s="212"/>
      <c r="L660" s="218"/>
      <c r="M660" s="219"/>
      <c r="N660" s="220"/>
      <c r="O660" s="220"/>
      <c r="P660" s="220"/>
      <c r="Q660" s="220"/>
      <c r="R660" s="220"/>
      <c r="S660" s="220"/>
      <c r="T660" s="221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T660" s="222" t="s">
        <v>153</v>
      </c>
      <c r="AU660" s="222" t="s">
        <v>79</v>
      </c>
      <c r="AV660" s="12" t="s">
        <v>81</v>
      </c>
      <c r="AW660" s="12" t="s">
        <v>33</v>
      </c>
      <c r="AX660" s="12" t="s">
        <v>71</v>
      </c>
      <c r="AY660" s="222" t="s">
        <v>145</v>
      </c>
    </row>
    <row r="661" s="12" customFormat="1">
      <c r="A661" s="12"/>
      <c r="B661" s="211"/>
      <c r="C661" s="212"/>
      <c r="D661" s="213" t="s">
        <v>153</v>
      </c>
      <c r="E661" s="214" t="s">
        <v>19</v>
      </c>
      <c r="F661" s="215" t="s">
        <v>884</v>
      </c>
      <c r="G661" s="212"/>
      <c r="H661" s="216">
        <v>11.300000000000001</v>
      </c>
      <c r="I661" s="217"/>
      <c r="J661" s="212"/>
      <c r="K661" s="212"/>
      <c r="L661" s="218"/>
      <c r="M661" s="219"/>
      <c r="N661" s="220"/>
      <c r="O661" s="220"/>
      <c r="P661" s="220"/>
      <c r="Q661" s="220"/>
      <c r="R661" s="220"/>
      <c r="S661" s="220"/>
      <c r="T661" s="221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T661" s="222" t="s">
        <v>153</v>
      </c>
      <c r="AU661" s="222" t="s">
        <v>79</v>
      </c>
      <c r="AV661" s="12" t="s">
        <v>81</v>
      </c>
      <c r="AW661" s="12" t="s">
        <v>33</v>
      </c>
      <c r="AX661" s="12" t="s">
        <v>71</v>
      </c>
      <c r="AY661" s="222" t="s">
        <v>145</v>
      </c>
    </row>
    <row r="662" s="12" customFormat="1">
      <c r="A662" s="12"/>
      <c r="B662" s="211"/>
      <c r="C662" s="212"/>
      <c r="D662" s="213" t="s">
        <v>153</v>
      </c>
      <c r="E662" s="214" t="s">
        <v>19</v>
      </c>
      <c r="F662" s="215" t="s">
        <v>885</v>
      </c>
      <c r="G662" s="212"/>
      <c r="H662" s="216">
        <v>12.039999999999999</v>
      </c>
      <c r="I662" s="217"/>
      <c r="J662" s="212"/>
      <c r="K662" s="212"/>
      <c r="L662" s="218"/>
      <c r="M662" s="219"/>
      <c r="N662" s="220"/>
      <c r="O662" s="220"/>
      <c r="P662" s="220"/>
      <c r="Q662" s="220"/>
      <c r="R662" s="220"/>
      <c r="S662" s="220"/>
      <c r="T662" s="221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T662" s="222" t="s">
        <v>153</v>
      </c>
      <c r="AU662" s="222" t="s">
        <v>79</v>
      </c>
      <c r="AV662" s="12" t="s">
        <v>81</v>
      </c>
      <c r="AW662" s="12" t="s">
        <v>33</v>
      </c>
      <c r="AX662" s="12" t="s">
        <v>71</v>
      </c>
      <c r="AY662" s="222" t="s">
        <v>145</v>
      </c>
    </row>
    <row r="663" s="12" customFormat="1">
      <c r="A663" s="12"/>
      <c r="B663" s="211"/>
      <c r="C663" s="212"/>
      <c r="D663" s="213" t="s">
        <v>153</v>
      </c>
      <c r="E663" s="214" t="s">
        <v>19</v>
      </c>
      <c r="F663" s="215" t="s">
        <v>886</v>
      </c>
      <c r="G663" s="212"/>
      <c r="H663" s="216">
        <v>15.300000000000001</v>
      </c>
      <c r="I663" s="217"/>
      <c r="J663" s="212"/>
      <c r="K663" s="212"/>
      <c r="L663" s="218"/>
      <c r="M663" s="219"/>
      <c r="N663" s="220"/>
      <c r="O663" s="220"/>
      <c r="P663" s="220"/>
      <c r="Q663" s="220"/>
      <c r="R663" s="220"/>
      <c r="S663" s="220"/>
      <c r="T663" s="221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T663" s="222" t="s">
        <v>153</v>
      </c>
      <c r="AU663" s="222" t="s">
        <v>79</v>
      </c>
      <c r="AV663" s="12" t="s">
        <v>81</v>
      </c>
      <c r="AW663" s="12" t="s">
        <v>33</v>
      </c>
      <c r="AX663" s="12" t="s">
        <v>71</v>
      </c>
      <c r="AY663" s="222" t="s">
        <v>145</v>
      </c>
    </row>
    <row r="664" s="12" customFormat="1">
      <c r="A664" s="12"/>
      <c r="B664" s="211"/>
      <c r="C664" s="212"/>
      <c r="D664" s="213" t="s">
        <v>153</v>
      </c>
      <c r="E664" s="214" t="s">
        <v>19</v>
      </c>
      <c r="F664" s="215" t="s">
        <v>887</v>
      </c>
      <c r="G664" s="212"/>
      <c r="H664" s="216">
        <v>11.859999999999999</v>
      </c>
      <c r="I664" s="217"/>
      <c r="J664" s="212"/>
      <c r="K664" s="212"/>
      <c r="L664" s="218"/>
      <c r="M664" s="219"/>
      <c r="N664" s="220"/>
      <c r="O664" s="220"/>
      <c r="P664" s="220"/>
      <c r="Q664" s="220"/>
      <c r="R664" s="220"/>
      <c r="S664" s="220"/>
      <c r="T664" s="221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T664" s="222" t="s">
        <v>153</v>
      </c>
      <c r="AU664" s="222" t="s">
        <v>79</v>
      </c>
      <c r="AV664" s="12" t="s">
        <v>81</v>
      </c>
      <c r="AW664" s="12" t="s">
        <v>33</v>
      </c>
      <c r="AX664" s="12" t="s">
        <v>71</v>
      </c>
      <c r="AY664" s="222" t="s">
        <v>145</v>
      </c>
    </row>
    <row r="665" s="12" customFormat="1">
      <c r="A665" s="12"/>
      <c r="B665" s="211"/>
      <c r="C665" s="212"/>
      <c r="D665" s="213" t="s">
        <v>153</v>
      </c>
      <c r="E665" s="214" t="s">
        <v>19</v>
      </c>
      <c r="F665" s="215" t="s">
        <v>888</v>
      </c>
      <c r="G665" s="212"/>
      <c r="H665" s="216">
        <v>13.619999999999999</v>
      </c>
      <c r="I665" s="217"/>
      <c r="J665" s="212"/>
      <c r="K665" s="212"/>
      <c r="L665" s="218"/>
      <c r="M665" s="219"/>
      <c r="N665" s="220"/>
      <c r="O665" s="220"/>
      <c r="P665" s="220"/>
      <c r="Q665" s="220"/>
      <c r="R665" s="220"/>
      <c r="S665" s="220"/>
      <c r="T665" s="221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T665" s="222" t="s">
        <v>153</v>
      </c>
      <c r="AU665" s="222" t="s">
        <v>79</v>
      </c>
      <c r="AV665" s="12" t="s">
        <v>81</v>
      </c>
      <c r="AW665" s="12" t="s">
        <v>33</v>
      </c>
      <c r="AX665" s="12" t="s">
        <v>71</v>
      </c>
      <c r="AY665" s="222" t="s">
        <v>145</v>
      </c>
    </row>
    <row r="666" s="12" customFormat="1">
      <c r="A666" s="12"/>
      <c r="B666" s="211"/>
      <c r="C666" s="212"/>
      <c r="D666" s="213" t="s">
        <v>153</v>
      </c>
      <c r="E666" s="214" t="s">
        <v>19</v>
      </c>
      <c r="F666" s="215" t="s">
        <v>889</v>
      </c>
      <c r="G666" s="212"/>
      <c r="H666" s="216">
        <v>16.68</v>
      </c>
      <c r="I666" s="217"/>
      <c r="J666" s="212"/>
      <c r="K666" s="212"/>
      <c r="L666" s="218"/>
      <c r="M666" s="219"/>
      <c r="N666" s="220"/>
      <c r="O666" s="220"/>
      <c r="P666" s="220"/>
      <c r="Q666" s="220"/>
      <c r="R666" s="220"/>
      <c r="S666" s="220"/>
      <c r="T666" s="221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T666" s="222" t="s">
        <v>153</v>
      </c>
      <c r="AU666" s="222" t="s">
        <v>79</v>
      </c>
      <c r="AV666" s="12" t="s">
        <v>81</v>
      </c>
      <c r="AW666" s="12" t="s">
        <v>33</v>
      </c>
      <c r="AX666" s="12" t="s">
        <v>71</v>
      </c>
      <c r="AY666" s="222" t="s">
        <v>145</v>
      </c>
    </row>
    <row r="667" s="12" customFormat="1">
      <c r="A667" s="12"/>
      <c r="B667" s="211"/>
      <c r="C667" s="212"/>
      <c r="D667" s="213" t="s">
        <v>153</v>
      </c>
      <c r="E667" s="214" t="s">
        <v>19</v>
      </c>
      <c r="F667" s="215" t="s">
        <v>890</v>
      </c>
      <c r="G667" s="212"/>
      <c r="H667" s="216">
        <v>11.880000000000001</v>
      </c>
      <c r="I667" s="217"/>
      <c r="J667" s="212"/>
      <c r="K667" s="212"/>
      <c r="L667" s="218"/>
      <c r="M667" s="219"/>
      <c r="N667" s="220"/>
      <c r="O667" s="220"/>
      <c r="P667" s="220"/>
      <c r="Q667" s="220"/>
      <c r="R667" s="220"/>
      <c r="S667" s="220"/>
      <c r="T667" s="221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T667" s="222" t="s">
        <v>153</v>
      </c>
      <c r="AU667" s="222" t="s">
        <v>79</v>
      </c>
      <c r="AV667" s="12" t="s">
        <v>81</v>
      </c>
      <c r="AW667" s="12" t="s">
        <v>33</v>
      </c>
      <c r="AX667" s="12" t="s">
        <v>71</v>
      </c>
      <c r="AY667" s="222" t="s">
        <v>145</v>
      </c>
    </row>
    <row r="668" s="12" customFormat="1">
      <c r="A668" s="12"/>
      <c r="B668" s="211"/>
      <c r="C668" s="212"/>
      <c r="D668" s="213" t="s">
        <v>153</v>
      </c>
      <c r="E668" s="214" t="s">
        <v>19</v>
      </c>
      <c r="F668" s="215" t="s">
        <v>889</v>
      </c>
      <c r="G668" s="212"/>
      <c r="H668" s="216">
        <v>16.68</v>
      </c>
      <c r="I668" s="217"/>
      <c r="J668" s="212"/>
      <c r="K668" s="212"/>
      <c r="L668" s="218"/>
      <c r="M668" s="219"/>
      <c r="N668" s="220"/>
      <c r="O668" s="220"/>
      <c r="P668" s="220"/>
      <c r="Q668" s="220"/>
      <c r="R668" s="220"/>
      <c r="S668" s="220"/>
      <c r="T668" s="221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T668" s="222" t="s">
        <v>153</v>
      </c>
      <c r="AU668" s="222" t="s">
        <v>79</v>
      </c>
      <c r="AV668" s="12" t="s">
        <v>81</v>
      </c>
      <c r="AW668" s="12" t="s">
        <v>33</v>
      </c>
      <c r="AX668" s="12" t="s">
        <v>71</v>
      </c>
      <c r="AY668" s="222" t="s">
        <v>145</v>
      </c>
    </row>
    <row r="669" s="12" customFormat="1">
      <c r="A669" s="12"/>
      <c r="B669" s="211"/>
      <c r="C669" s="212"/>
      <c r="D669" s="213" t="s">
        <v>153</v>
      </c>
      <c r="E669" s="214" t="s">
        <v>19</v>
      </c>
      <c r="F669" s="215" t="s">
        <v>890</v>
      </c>
      <c r="G669" s="212"/>
      <c r="H669" s="216">
        <v>11.880000000000001</v>
      </c>
      <c r="I669" s="217"/>
      <c r="J669" s="212"/>
      <c r="K669" s="212"/>
      <c r="L669" s="218"/>
      <c r="M669" s="219"/>
      <c r="N669" s="220"/>
      <c r="O669" s="220"/>
      <c r="P669" s="220"/>
      <c r="Q669" s="220"/>
      <c r="R669" s="220"/>
      <c r="S669" s="220"/>
      <c r="T669" s="221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T669" s="222" t="s">
        <v>153</v>
      </c>
      <c r="AU669" s="222" t="s">
        <v>79</v>
      </c>
      <c r="AV669" s="12" t="s">
        <v>81</v>
      </c>
      <c r="AW669" s="12" t="s">
        <v>33</v>
      </c>
      <c r="AX669" s="12" t="s">
        <v>71</v>
      </c>
      <c r="AY669" s="222" t="s">
        <v>145</v>
      </c>
    </row>
    <row r="670" s="13" customFormat="1">
      <c r="A670" s="13"/>
      <c r="B670" s="223"/>
      <c r="C670" s="224"/>
      <c r="D670" s="213" t="s">
        <v>153</v>
      </c>
      <c r="E670" s="225" t="s">
        <v>19</v>
      </c>
      <c r="F670" s="226" t="s">
        <v>155</v>
      </c>
      <c r="G670" s="224"/>
      <c r="H670" s="227">
        <v>569.18999999999983</v>
      </c>
      <c r="I670" s="228"/>
      <c r="J670" s="224"/>
      <c r="K670" s="224"/>
      <c r="L670" s="229"/>
      <c r="M670" s="230"/>
      <c r="N670" s="231"/>
      <c r="O670" s="231"/>
      <c r="P670" s="231"/>
      <c r="Q670" s="231"/>
      <c r="R670" s="231"/>
      <c r="S670" s="231"/>
      <c r="T670" s="23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3" t="s">
        <v>153</v>
      </c>
      <c r="AU670" s="233" t="s">
        <v>79</v>
      </c>
      <c r="AV670" s="13" t="s">
        <v>152</v>
      </c>
      <c r="AW670" s="13" t="s">
        <v>33</v>
      </c>
      <c r="AX670" s="13" t="s">
        <v>79</v>
      </c>
      <c r="AY670" s="233" t="s">
        <v>145</v>
      </c>
    </row>
    <row r="671" s="2" customFormat="1" ht="16.5" customHeight="1">
      <c r="A671" s="38"/>
      <c r="B671" s="39"/>
      <c r="C671" s="197" t="s">
        <v>891</v>
      </c>
      <c r="D671" s="197" t="s">
        <v>148</v>
      </c>
      <c r="E671" s="198" t="s">
        <v>892</v>
      </c>
      <c r="F671" s="199" t="s">
        <v>893</v>
      </c>
      <c r="G671" s="200" t="s">
        <v>188</v>
      </c>
      <c r="H671" s="201">
        <v>267.30000000000001</v>
      </c>
      <c r="I671" s="202"/>
      <c r="J671" s="203">
        <f>ROUND(I671*H671,2)</f>
        <v>0</v>
      </c>
      <c r="K671" s="204"/>
      <c r="L671" s="44"/>
      <c r="M671" s="205" t="s">
        <v>19</v>
      </c>
      <c r="N671" s="206" t="s">
        <v>42</v>
      </c>
      <c r="O671" s="84"/>
      <c r="P671" s="207">
        <f>O671*H671</f>
        <v>0</v>
      </c>
      <c r="Q671" s="207">
        <v>0</v>
      </c>
      <c r="R671" s="207">
        <f>Q671*H671</f>
        <v>0</v>
      </c>
      <c r="S671" s="207">
        <v>0</v>
      </c>
      <c r="T671" s="208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09" t="s">
        <v>189</v>
      </c>
      <c r="AT671" s="209" t="s">
        <v>148</v>
      </c>
      <c r="AU671" s="209" t="s">
        <v>79</v>
      </c>
      <c r="AY671" s="17" t="s">
        <v>145</v>
      </c>
      <c r="BE671" s="210">
        <f>IF(N671="základní",J671,0)</f>
        <v>0</v>
      </c>
      <c r="BF671" s="210">
        <f>IF(N671="snížená",J671,0)</f>
        <v>0</v>
      </c>
      <c r="BG671" s="210">
        <f>IF(N671="zákl. přenesená",J671,0)</f>
        <v>0</v>
      </c>
      <c r="BH671" s="210">
        <f>IF(N671="sníž. přenesená",J671,0)</f>
        <v>0</v>
      </c>
      <c r="BI671" s="210">
        <f>IF(N671="nulová",J671,0)</f>
        <v>0</v>
      </c>
      <c r="BJ671" s="17" t="s">
        <v>79</v>
      </c>
      <c r="BK671" s="210">
        <f>ROUND(I671*H671,2)</f>
        <v>0</v>
      </c>
      <c r="BL671" s="17" t="s">
        <v>189</v>
      </c>
      <c r="BM671" s="209" t="s">
        <v>894</v>
      </c>
    </row>
    <row r="672" s="12" customFormat="1">
      <c r="A672" s="12"/>
      <c r="B672" s="211"/>
      <c r="C672" s="212"/>
      <c r="D672" s="213" t="s">
        <v>153</v>
      </c>
      <c r="E672" s="214" t="s">
        <v>19</v>
      </c>
      <c r="F672" s="215" t="s">
        <v>218</v>
      </c>
      <c r="G672" s="212"/>
      <c r="H672" s="216">
        <v>5.8300000000000001</v>
      </c>
      <c r="I672" s="217"/>
      <c r="J672" s="212"/>
      <c r="K672" s="212"/>
      <c r="L672" s="218"/>
      <c r="M672" s="219"/>
      <c r="N672" s="220"/>
      <c r="O672" s="220"/>
      <c r="P672" s="220"/>
      <c r="Q672" s="220"/>
      <c r="R672" s="220"/>
      <c r="S672" s="220"/>
      <c r="T672" s="221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T672" s="222" t="s">
        <v>153</v>
      </c>
      <c r="AU672" s="222" t="s">
        <v>79</v>
      </c>
      <c r="AV672" s="12" t="s">
        <v>81</v>
      </c>
      <c r="AW672" s="12" t="s">
        <v>33</v>
      </c>
      <c r="AX672" s="12" t="s">
        <v>71</v>
      </c>
      <c r="AY672" s="222" t="s">
        <v>145</v>
      </c>
    </row>
    <row r="673" s="12" customFormat="1">
      <c r="A673" s="12"/>
      <c r="B673" s="211"/>
      <c r="C673" s="212"/>
      <c r="D673" s="213" t="s">
        <v>153</v>
      </c>
      <c r="E673" s="214" t="s">
        <v>19</v>
      </c>
      <c r="F673" s="215" t="s">
        <v>220</v>
      </c>
      <c r="G673" s="212"/>
      <c r="H673" s="216">
        <v>1.46</v>
      </c>
      <c r="I673" s="217"/>
      <c r="J673" s="212"/>
      <c r="K673" s="212"/>
      <c r="L673" s="218"/>
      <c r="M673" s="219"/>
      <c r="N673" s="220"/>
      <c r="O673" s="220"/>
      <c r="P673" s="220"/>
      <c r="Q673" s="220"/>
      <c r="R673" s="220"/>
      <c r="S673" s="220"/>
      <c r="T673" s="221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T673" s="222" t="s">
        <v>153</v>
      </c>
      <c r="AU673" s="222" t="s">
        <v>79</v>
      </c>
      <c r="AV673" s="12" t="s">
        <v>81</v>
      </c>
      <c r="AW673" s="12" t="s">
        <v>33</v>
      </c>
      <c r="AX673" s="12" t="s">
        <v>71</v>
      </c>
      <c r="AY673" s="222" t="s">
        <v>145</v>
      </c>
    </row>
    <row r="674" s="12" customFormat="1">
      <c r="A674" s="12"/>
      <c r="B674" s="211"/>
      <c r="C674" s="212"/>
      <c r="D674" s="213" t="s">
        <v>153</v>
      </c>
      <c r="E674" s="214" t="s">
        <v>19</v>
      </c>
      <c r="F674" s="215" t="s">
        <v>895</v>
      </c>
      <c r="G674" s="212"/>
      <c r="H674" s="216">
        <v>47.609999999999999</v>
      </c>
      <c r="I674" s="217"/>
      <c r="J674" s="212"/>
      <c r="K674" s="212"/>
      <c r="L674" s="218"/>
      <c r="M674" s="219"/>
      <c r="N674" s="220"/>
      <c r="O674" s="220"/>
      <c r="P674" s="220"/>
      <c r="Q674" s="220"/>
      <c r="R674" s="220"/>
      <c r="S674" s="220"/>
      <c r="T674" s="221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T674" s="222" t="s">
        <v>153</v>
      </c>
      <c r="AU674" s="222" t="s">
        <v>79</v>
      </c>
      <c r="AV674" s="12" t="s">
        <v>81</v>
      </c>
      <c r="AW674" s="12" t="s">
        <v>33</v>
      </c>
      <c r="AX674" s="12" t="s">
        <v>71</v>
      </c>
      <c r="AY674" s="222" t="s">
        <v>145</v>
      </c>
    </row>
    <row r="675" s="12" customFormat="1">
      <c r="A675" s="12"/>
      <c r="B675" s="211"/>
      <c r="C675" s="212"/>
      <c r="D675" s="213" t="s">
        <v>153</v>
      </c>
      <c r="E675" s="214" t="s">
        <v>19</v>
      </c>
      <c r="F675" s="215" t="s">
        <v>896</v>
      </c>
      <c r="G675" s="212"/>
      <c r="H675" s="216">
        <v>80.040000000000006</v>
      </c>
      <c r="I675" s="217"/>
      <c r="J675" s="212"/>
      <c r="K675" s="212"/>
      <c r="L675" s="218"/>
      <c r="M675" s="219"/>
      <c r="N675" s="220"/>
      <c r="O675" s="220"/>
      <c r="P675" s="220"/>
      <c r="Q675" s="220"/>
      <c r="R675" s="220"/>
      <c r="S675" s="220"/>
      <c r="T675" s="221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T675" s="222" t="s">
        <v>153</v>
      </c>
      <c r="AU675" s="222" t="s">
        <v>79</v>
      </c>
      <c r="AV675" s="12" t="s">
        <v>81</v>
      </c>
      <c r="AW675" s="12" t="s">
        <v>33</v>
      </c>
      <c r="AX675" s="12" t="s">
        <v>71</v>
      </c>
      <c r="AY675" s="222" t="s">
        <v>145</v>
      </c>
    </row>
    <row r="676" s="12" customFormat="1">
      <c r="A676" s="12"/>
      <c r="B676" s="211"/>
      <c r="C676" s="212"/>
      <c r="D676" s="213" t="s">
        <v>153</v>
      </c>
      <c r="E676" s="214" t="s">
        <v>19</v>
      </c>
      <c r="F676" s="215" t="s">
        <v>897</v>
      </c>
      <c r="G676" s="212"/>
      <c r="H676" s="216">
        <v>37.359999999999999</v>
      </c>
      <c r="I676" s="217"/>
      <c r="J676" s="212"/>
      <c r="K676" s="212"/>
      <c r="L676" s="218"/>
      <c r="M676" s="219"/>
      <c r="N676" s="220"/>
      <c r="O676" s="220"/>
      <c r="P676" s="220"/>
      <c r="Q676" s="220"/>
      <c r="R676" s="220"/>
      <c r="S676" s="220"/>
      <c r="T676" s="221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T676" s="222" t="s">
        <v>153</v>
      </c>
      <c r="AU676" s="222" t="s">
        <v>79</v>
      </c>
      <c r="AV676" s="12" t="s">
        <v>81</v>
      </c>
      <c r="AW676" s="12" t="s">
        <v>33</v>
      </c>
      <c r="AX676" s="12" t="s">
        <v>71</v>
      </c>
      <c r="AY676" s="222" t="s">
        <v>145</v>
      </c>
    </row>
    <row r="677" s="12" customFormat="1">
      <c r="A677" s="12"/>
      <c r="B677" s="211"/>
      <c r="C677" s="212"/>
      <c r="D677" s="213" t="s">
        <v>153</v>
      </c>
      <c r="E677" s="214" t="s">
        <v>19</v>
      </c>
      <c r="F677" s="215" t="s">
        <v>898</v>
      </c>
      <c r="G677" s="212"/>
      <c r="H677" s="216">
        <v>95</v>
      </c>
      <c r="I677" s="217"/>
      <c r="J677" s="212"/>
      <c r="K677" s="212"/>
      <c r="L677" s="218"/>
      <c r="M677" s="219"/>
      <c r="N677" s="220"/>
      <c r="O677" s="220"/>
      <c r="P677" s="220"/>
      <c r="Q677" s="220"/>
      <c r="R677" s="220"/>
      <c r="S677" s="220"/>
      <c r="T677" s="221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T677" s="222" t="s">
        <v>153</v>
      </c>
      <c r="AU677" s="222" t="s">
        <v>79</v>
      </c>
      <c r="AV677" s="12" t="s">
        <v>81</v>
      </c>
      <c r="AW677" s="12" t="s">
        <v>33</v>
      </c>
      <c r="AX677" s="12" t="s">
        <v>71</v>
      </c>
      <c r="AY677" s="222" t="s">
        <v>145</v>
      </c>
    </row>
    <row r="678" s="13" customFormat="1">
      <c r="A678" s="13"/>
      <c r="B678" s="223"/>
      <c r="C678" s="224"/>
      <c r="D678" s="213" t="s">
        <v>153</v>
      </c>
      <c r="E678" s="225" t="s">
        <v>19</v>
      </c>
      <c r="F678" s="226" t="s">
        <v>155</v>
      </c>
      <c r="G678" s="224"/>
      <c r="H678" s="227">
        <v>267.30000000000001</v>
      </c>
      <c r="I678" s="228"/>
      <c r="J678" s="224"/>
      <c r="K678" s="224"/>
      <c r="L678" s="229"/>
      <c r="M678" s="230"/>
      <c r="N678" s="231"/>
      <c r="O678" s="231"/>
      <c r="P678" s="231"/>
      <c r="Q678" s="231"/>
      <c r="R678" s="231"/>
      <c r="S678" s="231"/>
      <c r="T678" s="23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3" t="s">
        <v>153</v>
      </c>
      <c r="AU678" s="233" t="s">
        <v>79</v>
      </c>
      <c r="AV678" s="13" t="s">
        <v>152</v>
      </c>
      <c r="AW678" s="13" t="s">
        <v>33</v>
      </c>
      <c r="AX678" s="13" t="s">
        <v>79</v>
      </c>
      <c r="AY678" s="233" t="s">
        <v>145</v>
      </c>
    </row>
    <row r="679" s="2" customFormat="1" ht="21.75" customHeight="1">
      <c r="A679" s="38"/>
      <c r="B679" s="39"/>
      <c r="C679" s="197" t="s">
        <v>565</v>
      </c>
      <c r="D679" s="197" t="s">
        <v>148</v>
      </c>
      <c r="E679" s="198" t="s">
        <v>899</v>
      </c>
      <c r="F679" s="199" t="s">
        <v>900</v>
      </c>
      <c r="G679" s="200" t="s">
        <v>188</v>
      </c>
      <c r="H679" s="201">
        <v>32.240000000000002</v>
      </c>
      <c r="I679" s="202"/>
      <c r="J679" s="203">
        <f>ROUND(I679*H679,2)</f>
        <v>0</v>
      </c>
      <c r="K679" s="204"/>
      <c r="L679" s="44"/>
      <c r="M679" s="205" t="s">
        <v>19</v>
      </c>
      <c r="N679" s="206" t="s">
        <v>42</v>
      </c>
      <c r="O679" s="84"/>
      <c r="P679" s="207">
        <f>O679*H679</f>
        <v>0</v>
      </c>
      <c r="Q679" s="207">
        <v>0</v>
      </c>
      <c r="R679" s="207">
        <f>Q679*H679</f>
        <v>0</v>
      </c>
      <c r="S679" s="207">
        <v>0</v>
      </c>
      <c r="T679" s="208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09" t="s">
        <v>189</v>
      </c>
      <c r="AT679" s="209" t="s">
        <v>148</v>
      </c>
      <c r="AU679" s="209" t="s">
        <v>79</v>
      </c>
      <c r="AY679" s="17" t="s">
        <v>145</v>
      </c>
      <c r="BE679" s="210">
        <f>IF(N679="základní",J679,0)</f>
        <v>0</v>
      </c>
      <c r="BF679" s="210">
        <f>IF(N679="snížená",J679,0)</f>
        <v>0</v>
      </c>
      <c r="BG679" s="210">
        <f>IF(N679="zákl. přenesená",J679,0)</f>
        <v>0</v>
      </c>
      <c r="BH679" s="210">
        <f>IF(N679="sníž. přenesená",J679,0)</f>
        <v>0</v>
      </c>
      <c r="BI679" s="210">
        <f>IF(N679="nulová",J679,0)</f>
        <v>0</v>
      </c>
      <c r="BJ679" s="17" t="s">
        <v>79</v>
      </c>
      <c r="BK679" s="210">
        <f>ROUND(I679*H679,2)</f>
        <v>0</v>
      </c>
      <c r="BL679" s="17" t="s">
        <v>189</v>
      </c>
      <c r="BM679" s="209" t="s">
        <v>901</v>
      </c>
    </row>
    <row r="680" s="12" customFormat="1">
      <c r="A680" s="12"/>
      <c r="B680" s="211"/>
      <c r="C680" s="212"/>
      <c r="D680" s="213" t="s">
        <v>153</v>
      </c>
      <c r="E680" s="214" t="s">
        <v>19</v>
      </c>
      <c r="F680" s="215" t="s">
        <v>220</v>
      </c>
      <c r="G680" s="212"/>
      <c r="H680" s="216">
        <v>1.46</v>
      </c>
      <c r="I680" s="217"/>
      <c r="J680" s="212"/>
      <c r="K680" s="212"/>
      <c r="L680" s="218"/>
      <c r="M680" s="219"/>
      <c r="N680" s="220"/>
      <c r="O680" s="220"/>
      <c r="P680" s="220"/>
      <c r="Q680" s="220"/>
      <c r="R680" s="220"/>
      <c r="S680" s="220"/>
      <c r="T680" s="221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T680" s="222" t="s">
        <v>153</v>
      </c>
      <c r="AU680" s="222" t="s">
        <v>79</v>
      </c>
      <c r="AV680" s="12" t="s">
        <v>81</v>
      </c>
      <c r="AW680" s="12" t="s">
        <v>33</v>
      </c>
      <c r="AX680" s="12" t="s">
        <v>71</v>
      </c>
      <c r="AY680" s="222" t="s">
        <v>145</v>
      </c>
    </row>
    <row r="681" s="12" customFormat="1">
      <c r="A681" s="12"/>
      <c r="B681" s="211"/>
      <c r="C681" s="212"/>
      <c r="D681" s="213" t="s">
        <v>153</v>
      </c>
      <c r="E681" s="214" t="s">
        <v>19</v>
      </c>
      <c r="F681" s="215" t="s">
        <v>902</v>
      </c>
      <c r="G681" s="212"/>
      <c r="H681" s="216">
        <v>30.780000000000001</v>
      </c>
      <c r="I681" s="217"/>
      <c r="J681" s="212"/>
      <c r="K681" s="212"/>
      <c r="L681" s="218"/>
      <c r="M681" s="219"/>
      <c r="N681" s="220"/>
      <c r="O681" s="220"/>
      <c r="P681" s="220"/>
      <c r="Q681" s="220"/>
      <c r="R681" s="220"/>
      <c r="S681" s="220"/>
      <c r="T681" s="221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T681" s="222" t="s">
        <v>153</v>
      </c>
      <c r="AU681" s="222" t="s">
        <v>79</v>
      </c>
      <c r="AV681" s="12" t="s">
        <v>81</v>
      </c>
      <c r="AW681" s="12" t="s">
        <v>33</v>
      </c>
      <c r="AX681" s="12" t="s">
        <v>71</v>
      </c>
      <c r="AY681" s="222" t="s">
        <v>145</v>
      </c>
    </row>
    <row r="682" s="13" customFormat="1">
      <c r="A682" s="13"/>
      <c r="B682" s="223"/>
      <c r="C682" s="224"/>
      <c r="D682" s="213" t="s">
        <v>153</v>
      </c>
      <c r="E682" s="225" t="s">
        <v>19</v>
      </c>
      <c r="F682" s="226" t="s">
        <v>155</v>
      </c>
      <c r="G682" s="224"/>
      <c r="H682" s="227">
        <v>32.240000000000002</v>
      </c>
      <c r="I682" s="228"/>
      <c r="J682" s="224"/>
      <c r="K682" s="224"/>
      <c r="L682" s="229"/>
      <c r="M682" s="230"/>
      <c r="N682" s="231"/>
      <c r="O682" s="231"/>
      <c r="P682" s="231"/>
      <c r="Q682" s="231"/>
      <c r="R682" s="231"/>
      <c r="S682" s="231"/>
      <c r="T682" s="23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3" t="s">
        <v>153</v>
      </c>
      <c r="AU682" s="233" t="s">
        <v>79</v>
      </c>
      <c r="AV682" s="13" t="s">
        <v>152</v>
      </c>
      <c r="AW682" s="13" t="s">
        <v>33</v>
      </c>
      <c r="AX682" s="13" t="s">
        <v>79</v>
      </c>
      <c r="AY682" s="233" t="s">
        <v>145</v>
      </c>
    </row>
    <row r="683" s="2" customFormat="1" ht="21.75" customHeight="1">
      <c r="A683" s="38"/>
      <c r="B683" s="39"/>
      <c r="C683" s="238" t="s">
        <v>903</v>
      </c>
      <c r="D683" s="238" t="s">
        <v>724</v>
      </c>
      <c r="E683" s="239" t="s">
        <v>904</v>
      </c>
      <c r="F683" s="240" t="s">
        <v>905</v>
      </c>
      <c r="G683" s="241" t="s">
        <v>188</v>
      </c>
      <c r="H683" s="242">
        <v>110.45999999999999</v>
      </c>
      <c r="I683" s="243"/>
      <c r="J683" s="244">
        <f>ROUND(I683*H683,2)</f>
        <v>0</v>
      </c>
      <c r="K683" s="245"/>
      <c r="L683" s="246"/>
      <c r="M683" s="247" t="s">
        <v>19</v>
      </c>
      <c r="N683" s="248" t="s">
        <v>42</v>
      </c>
      <c r="O683" s="84"/>
      <c r="P683" s="207">
        <f>O683*H683</f>
        <v>0</v>
      </c>
      <c r="Q683" s="207">
        <v>0</v>
      </c>
      <c r="R683" s="207">
        <f>Q683*H683</f>
        <v>0</v>
      </c>
      <c r="S683" s="207">
        <v>0</v>
      </c>
      <c r="T683" s="208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09" t="s">
        <v>245</v>
      </c>
      <c r="AT683" s="209" t="s">
        <v>724</v>
      </c>
      <c r="AU683" s="209" t="s">
        <v>79</v>
      </c>
      <c r="AY683" s="17" t="s">
        <v>145</v>
      </c>
      <c r="BE683" s="210">
        <f>IF(N683="základní",J683,0)</f>
        <v>0</v>
      </c>
      <c r="BF683" s="210">
        <f>IF(N683="snížená",J683,0)</f>
        <v>0</v>
      </c>
      <c r="BG683" s="210">
        <f>IF(N683="zákl. přenesená",J683,0)</f>
        <v>0</v>
      </c>
      <c r="BH683" s="210">
        <f>IF(N683="sníž. přenesená",J683,0)</f>
        <v>0</v>
      </c>
      <c r="BI683" s="210">
        <f>IF(N683="nulová",J683,0)</f>
        <v>0</v>
      </c>
      <c r="BJ683" s="17" t="s">
        <v>79</v>
      </c>
      <c r="BK683" s="210">
        <f>ROUND(I683*H683,2)</f>
        <v>0</v>
      </c>
      <c r="BL683" s="17" t="s">
        <v>189</v>
      </c>
      <c r="BM683" s="209" t="s">
        <v>906</v>
      </c>
    </row>
    <row r="684" s="12" customFormat="1">
      <c r="A684" s="12"/>
      <c r="B684" s="211"/>
      <c r="C684" s="212"/>
      <c r="D684" s="213" t="s">
        <v>153</v>
      </c>
      <c r="E684" s="214" t="s">
        <v>19</v>
      </c>
      <c r="F684" s="215" t="s">
        <v>907</v>
      </c>
      <c r="G684" s="212"/>
      <c r="H684" s="216">
        <v>110.45999999999999</v>
      </c>
      <c r="I684" s="217"/>
      <c r="J684" s="212"/>
      <c r="K684" s="212"/>
      <c r="L684" s="218"/>
      <c r="M684" s="219"/>
      <c r="N684" s="220"/>
      <c r="O684" s="220"/>
      <c r="P684" s="220"/>
      <c r="Q684" s="220"/>
      <c r="R684" s="220"/>
      <c r="S684" s="220"/>
      <c r="T684" s="221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T684" s="222" t="s">
        <v>153</v>
      </c>
      <c r="AU684" s="222" t="s">
        <v>79</v>
      </c>
      <c r="AV684" s="12" t="s">
        <v>81</v>
      </c>
      <c r="AW684" s="12" t="s">
        <v>33</v>
      </c>
      <c r="AX684" s="12" t="s">
        <v>71</v>
      </c>
      <c r="AY684" s="222" t="s">
        <v>145</v>
      </c>
    </row>
    <row r="685" s="13" customFormat="1">
      <c r="A685" s="13"/>
      <c r="B685" s="223"/>
      <c r="C685" s="224"/>
      <c r="D685" s="213" t="s">
        <v>153</v>
      </c>
      <c r="E685" s="225" t="s">
        <v>19</v>
      </c>
      <c r="F685" s="226" t="s">
        <v>155</v>
      </c>
      <c r="G685" s="224"/>
      <c r="H685" s="227">
        <v>110.45999999999999</v>
      </c>
      <c r="I685" s="228"/>
      <c r="J685" s="224"/>
      <c r="K685" s="224"/>
      <c r="L685" s="229"/>
      <c r="M685" s="230"/>
      <c r="N685" s="231"/>
      <c r="O685" s="231"/>
      <c r="P685" s="231"/>
      <c r="Q685" s="231"/>
      <c r="R685" s="231"/>
      <c r="S685" s="231"/>
      <c r="T685" s="23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3" t="s">
        <v>153</v>
      </c>
      <c r="AU685" s="233" t="s">
        <v>79</v>
      </c>
      <c r="AV685" s="13" t="s">
        <v>152</v>
      </c>
      <c r="AW685" s="13" t="s">
        <v>33</v>
      </c>
      <c r="AX685" s="13" t="s">
        <v>79</v>
      </c>
      <c r="AY685" s="233" t="s">
        <v>145</v>
      </c>
    </row>
    <row r="686" s="2" customFormat="1" ht="24.15" customHeight="1">
      <c r="A686" s="38"/>
      <c r="B686" s="39"/>
      <c r="C686" s="238" t="s">
        <v>577</v>
      </c>
      <c r="D686" s="238" t="s">
        <v>724</v>
      </c>
      <c r="E686" s="239" t="s">
        <v>908</v>
      </c>
      <c r="F686" s="240" t="s">
        <v>909</v>
      </c>
      <c r="G686" s="241" t="s">
        <v>188</v>
      </c>
      <c r="H686" s="242">
        <v>170.22999999999999</v>
      </c>
      <c r="I686" s="243"/>
      <c r="J686" s="244">
        <f>ROUND(I686*H686,2)</f>
        <v>0</v>
      </c>
      <c r="K686" s="245"/>
      <c r="L686" s="246"/>
      <c r="M686" s="247" t="s">
        <v>19</v>
      </c>
      <c r="N686" s="248" t="s">
        <v>42</v>
      </c>
      <c r="O686" s="84"/>
      <c r="P686" s="207">
        <f>O686*H686</f>
        <v>0</v>
      </c>
      <c r="Q686" s="207">
        <v>0</v>
      </c>
      <c r="R686" s="207">
        <f>Q686*H686</f>
        <v>0</v>
      </c>
      <c r="S686" s="207">
        <v>0</v>
      </c>
      <c r="T686" s="208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09" t="s">
        <v>245</v>
      </c>
      <c r="AT686" s="209" t="s">
        <v>724</v>
      </c>
      <c r="AU686" s="209" t="s">
        <v>79</v>
      </c>
      <c r="AY686" s="17" t="s">
        <v>145</v>
      </c>
      <c r="BE686" s="210">
        <f>IF(N686="základní",J686,0)</f>
        <v>0</v>
      </c>
      <c r="BF686" s="210">
        <f>IF(N686="snížená",J686,0)</f>
        <v>0</v>
      </c>
      <c r="BG686" s="210">
        <f>IF(N686="zákl. přenesená",J686,0)</f>
        <v>0</v>
      </c>
      <c r="BH686" s="210">
        <f>IF(N686="sníž. přenesená",J686,0)</f>
        <v>0</v>
      </c>
      <c r="BI686" s="210">
        <f>IF(N686="nulová",J686,0)</f>
        <v>0</v>
      </c>
      <c r="BJ686" s="17" t="s">
        <v>79</v>
      </c>
      <c r="BK686" s="210">
        <f>ROUND(I686*H686,2)</f>
        <v>0</v>
      </c>
      <c r="BL686" s="17" t="s">
        <v>189</v>
      </c>
      <c r="BM686" s="209" t="s">
        <v>910</v>
      </c>
    </row>
    <row r="687" s="12" customFormat="1">
      <c r="A687" s="12"/>
      <c r="B687" s="211"/>
      <c r="C687" s="212"/>
      <c r="D687" s="213" t="s">
        <v>153</v>
      </c>
      <c r="E687" s="214" t="s">
        <v>19</v>
      </c>
      <c r="F687" s="215" t="s">
        <v>911</v>
      </c>
      <c r="G687" s="212"/>
      <c r="H687" s="216">
        <v>88.5</v>
      </c>
      <c r="I687" s="217"/>
      <c r="J687" s="212"/>
      <c r="K687" s="212"/>
      <c r="L687" s="218"/>
      <c r="M687" s="219"/>
      <c r="N687" s="220"/>
      <c r="O687" s="220"/>
      <c r="P687" s="220"/>
      <c r="Q687" s="220"/>
      <c r="R687" s="220"/>
      <c r="S687" s="220"/>
      <c r="T687" s="221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T687" s="222" t="s">
        <v>153</v>
      </c>
      <c r="AU687" s="222" t="s">
        <v>79</v>
      </c>
      <c r="AV687" s="12" t="s">
        <v>81</v>
      </c>
      <c r="AW687" s="12" t="s">
        <v>33</v>
      </c>
      <c r="AX687" s="12" t="s">
        <v>71</v>
      </c>
      <c r="AY687" s="222" t="s">
        <v>145</v>
      </c>
    </row>
    <row r="688" s="12" customFormat="1">
      <c r="A688" s="12"/>
      <c r="B688" s="211"/>
      <c r="C688" s="212"/>
      <c r="D688" s="213" t="s">
        <v>153</v>
      </c>
      <c r="E688" s="214" t="s">
        <v>19</v>
      </c>
      <c r="F688" s="215" t="s">
        <v>912</v>
      </c>
      <c r="G688" s="212"/>
      <c r="H688" s="216">
        <v>81.730000000000004</v>
      </c>
      <c r="I688" s="217"/>
      <c r="J688" s="212"/>
      <c r="K688" s="212"/>
      <c r="L688" s="218"/>
      <c r="M688" s="219"/>
      <c r="N688" s="220"/>
      <c r="O688" s="220"/>
      <c r="P688" s="220"/>
      <c r="Q688" s="220"/>
      <c r="R688" s="220"/>
      <c r="S688" s="220"/>
      <c r="T688" s="221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T688" s="222" t="s">
        <v>153</v>
      </c>
      <c r="AU688" s="222" t="s">
        <v>79</v>
      </c>
      <c r="AV688" s="12" t="s">
        <v>81</v>
      </c>
      <c r="AW688" s="12" t="s">
        <v>33</v>
      </c>
      <c r="AX688" s="12" t="s">
        <v>71</v>
      </c>
      <c r="AY688" s="222" t="s">
        <v>145</v>
      </c>
    </row>
    <row r="689" s="13" customFormat="1">
      <c r="A689" s="13"/>
      <c r="B689" s="223"/>
      <c r="C689" s="224"/>
      <c r="D689" s="213" t="s">
        <v>153</v>
      </c>
      <c r="E689" s="225" t="s">
        <v>19</v>
      </c>
      <c r="F689" s="226" t="s">
        <v>155</v>
      </c>
      <c r="G689" s="224"/>
      <c r="H689" s="227">
        <v>170.23000000000002</v>
      </c>
      <c r="I689" s="228"/>
      <c r="J689" s="224"/>
      <c r="K689" s="224"/>
      <c r="L689" s="229"/>
      <c r="M689" s="230"/>
      <c r="N689" s="231"/>
      <c r="O689" s="231"/>
      <c r="P689" s="231"/>
      <c r="Q689" s="231"/>
      <c r="R689" s="231"/>
      <c r="S689" s="231"/>
      <c r="T689" s="23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3" t="s">
        <v>153</v>
      </c>
      <c r="AU689" s="233" t="s">
        <v>79</v>
      </c>
      <c r="AV689" s="13" t="s">
        <v>152</v>
      </c>
      <c r="AW689" s="13" t="s">
        <v>33</v>
      </c>
      <c r="AX689" s="13" t="s">
        <v>79</v>
      </c>
      <c r="AY689" s="233" t="s">
        <v>145</v>
      </c>
    </row>
    <row r="690" s="2" customFormat="1" ht="16.5" customHeight="1">
      <c r="A690" s="38"/>
      <c r="B690" s="39"/>
      <c r="C690" s="238" t="s">
        <v>913</v>
      </c>
      <c r="D690" s="238" t="s">
        <v>724</v>
      </c>
      <c r="E690" s="239" t="s">
        <v>914</v>
      </c>
      <c r="F690" s="240" t="s">
        <v>915</v>
      </c>
      <c r="G690" s="241" t="s">
        <v>188</v>
      </c>
      <c r="H690" s="242">
        <v>4.7519999999999998</v>
      </c>
      <c r="I690" s="243"/>
      <c r="J690" s="244">
        <f>ROUND(I690*H690,2)</f>
        <v>0</v>
      </c>
      <c r="K690" s="245"/>
      <c r="L690" s="246"/>
      <c r="M690" s="247" t="s">
        <v>19</v>
      </c>
      <c r="N690" s="248" t="s">
        <v>42</v>
      </c>
      <c r="O690" s="84"/>
      <c r="P690" s="207">
        <f>O690*H690</f>
        <v>0</v>
      </c>
      <c r="Q690" s="207">
        <v>0</v>
      </c>
      <c r="R690" s="207">
        <f>Q690*H690</f>
        <v>0</v>
      </c>
      <c r="S690" s="207">
        <v>0</v>
      </c>
      <c r="T690" s="208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09" t="s">
        <v>245</v>
      </c>
      <c r="AT690" s="209" t="s">
        <v>724</v>
      </c>
      <c r="AU690" s="209" t="s">
        <v>79</v>
      </c>
      <c r="AY690" s="17" t="s">
        <v>145</v>
      </c>
      <c r="BE690" s="210">
        <f>IF(N690="základní",J690,0)</f>
        <v>0</v>
      </c>
      <c r="BF690" s="210">
        <f>IF(N690="snížená",J690,0)</f>
        <v>0</v>
      </c>
      <c r="BG690" s="210">
        <f>IF(N690="zákl. přenesená",J690,0)</f>
        <v>0</v>
      </c>
      <c r="BH690" s="210">
        <f>IF(N690="sníž. přenesená",J690,0)</f>
        <v>0</v>
      </c>
      <c r="BI690" s="210">
        <f>IF(N690="nulová",J690,0)</f>
        <v>0</v>
      </c>
      <c r="BJ690" s="17" t="s">
        <v>79</v>
      </c>
      <c r="BK690" s="210">
        <f>ROUND(I690*H690,2)</f>
        <v>0</v>
      </c>
      <c r="BL690" s="17" t="s">
        <v>189</v>
      </c>
      <c r="BM690" s="209" t="s">
        <v>916</v>
      </c>
    </row>
    <row r="691" s="12" customFormat="1">
      <c r="A691" s="12"/>
      <c r="B691" s="211"/>
      <c r="C691" s="212"/>
      <c r="D691" s="213" t="s">
        <v>153</v>
      </c>
      <c r="E691" s="214" t="s">
        <v>19</v>
      </c>
      <c r="F691" s="215" t="s">
        <v>917</v>
      </c>
      <c r="G691" s="212"/>
      <c r="H691" s="216">
        <v>4.7519999999999998</v>
      </c>
      <c r="I691" s="217"/>
      <c r="J691" s="212"/>
      <c r="K691" s="212"/>
      <c r="L691" s="218"/>
      <c r="M691" s="219"/>
      <c r="N691" s="220"/>
      <c r="O691" s="220"/>
      <c r="P691" s="220"/>
      <c r="Q691" s="220"/>
      <c r="R691" s="220"/>
      <c r="S691" s="220"/>
      <c r="T691" s="221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T691" s="222" t="s">
        <v>153</v>
      </c>
      <c r="AU691" s="222" t="s">
        <v>79</v>
      </c>
      <c r="AV691" s="12" t="s">
        <v>81</v>
      </c>
      <c r="AW691" s="12" t="s">
        <v>33</v>
      </c>
      <c r="AX691" s="12" t="s">
        <v>71</v>
      </c>
      <c r="AY691" s="222" t="s">
        <v>145</v>
      </c>
    </row>
    <row r="692" s="13" customFormat="1">
      <c r="A692" s="13"/>
      <c r="B692" s="223"/>
      <c r="C692" s="224"/>
      <c r="D692" s="213" t="s">
        <v>153</v>
      </c>
      <c r="E692" s="225" t="s">
        <v>19</v>
      </c>
      <c r="F692" s="226" t="s">
        <v>155</v>
      </c>
      <c r="G692" s="224"/>
      <c r="H692" s="227">
        <v>4.7519999999999998</v>
      </c>
      <c r="I692" s="228"/>
      <c r="J692" s="224"/>
      <c r="K692" s="224"/>
      <c r="L692" s="229"/>
      <c r="M692" s="230"/>
      <c r="N692" s="231"/>
      <c r="O692" s="231"/>
      <c r="P692" s="231"/>
      <c r="Q692" s="231"/>
      <c r="R692" s="231"/>
      <c r="S692" s="231"/>
      <c r="T692" s="23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3" t="s">
        <v>153</v>
      </c>
      <c r="AU692" s="233" t="s">
        <v>79</v>
      </c>
      <c r="AV692" s="13" t="s">
        <v>152</v>
      </c>
      <c r="AW692" s="13" t="s">
        <v>33</v>
      </c>
      <c r="AX692" s="13" t="s">
        <v>79</v>
      </c>
      <c r="AY692" s="233" t="s">
        <v>145</v>
      </c>
    </row>
    <row r="693" s="2" customFormat="1" ht="24.15" customHeight="1">
      <c r="A693" s="38"/>
      <c r="B693" s="39"/>
      <c r="C693" s="197" t="s">
        <v>582</v>
      </c>
      <c r="D693" s="197" t="s">
        <v>148</v>
      </c>
      <c r="E693" s="198" t="s">
        <v>918</v>
      </c>
      <c r="F693" s="199" t="s">
        <v>919</v>
      </c>
      <c r="G693" s="200" t="s">
        <v>188</v>
      </c>
      <c r="H693" s="201">
        <v>0.35999999999999999</v>
      </c>
      <c r="I693" s="202"/>
      <c r="J693" s="203">
        <f>ROUND(I693*H693,2)</f>
        <v>0</v>
      </c>
      <c r="K693" s="204"/>
      <c r="L693" s="44"/>
      <c r="M693" s="205" t="s">
        <v>19</v>
      </c>
      <c r="N693" s="206" t="s">
        <v>42</v>
      </c>
      <c r="O693" s="84"/>
      <c r="P693" s="207">
        <f>O693*H693</f>
        <v>0</v>
      </c>
      <c r="Q693" s="207">
        <v>0</v>
      </c>
      <c r="R693" s="207">
        <f>Q693*H693</f>
        <v>0</v>
      </c>
      <c r="S693" s="207">
        <v>0</v>
      </c>
      <c r="T693" s="208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09" t="s">
        <v>189</v>
      </c>
      <c r="AT693" s="209" t="s">
        <v>148</v>
      </c>
      <c r="AU693" s="209" t="s">
        <v>79</v>
      </c>
      <c r="AY693" s="17" t="s">
        <v>145</v>
      </c>
      <c r="BE693" s="210">
        <f>IF(N693="základní",J693,0)</f>
        <v>0</v>
      </c>
      <c r="BF693" s="210">
        <f>IF(N693="snížená",J693,0)</f>
        <v>0</v>
      </c>
      <c r="BG693" s="210">
        <f>IF(N693="zákl. přenesená",J693,0)</f>
        <v>0</v>
      </c>
      <c r="BH693" s="210">
        <f>IF(N693="sníž. přenesená",J693,0)</f>
        <v>0</v>
      </c>
      <c r="BI693" s="210">
        <f>IF(N693="nulová",J693,0)</f>
        <v>0</v>
      </c>
      <c r="BJ693" s="17" t="s">
        <v>79</v>
      </c>
      <c r="BK693" s="210">
        <f>ROUND(I693*H693,2)</f>
        <v>0</v>
      </c>
      <c r="BL693" s="17" t="s">
        <v>189</v>
      </c>
      <c r="BM693" s="209" t="s">
        <v>920</v>
      </c>
    </row>
    <row r="694" s="12" customFormat="1">
      <c r="A694" s="12"/>
      <c r="B694" s="211"/>
      <c r="C694" s="212"/>
      <c r="D694" s="213" t="s">
        <v>153</v>
      </c>
      <c r="E694" s="214" t="s">
        <v>19</v>
      </c>
      <c r="F694" s="215" t="s">
        <v>921</v>
      </c>
      <c r="G694" s="212"/>
      <c r="H694" s="216">
        <v>0.35999999999999999</v>
      </c>
      <c r="I694" s="217"/>
      <c r="J694" s="212"/>
      <c r="K694" s="212"/>
      <c r="L694" s="218"/>
      <c r="M694" s="219"/>
      <c r="N694" s="220"/>
      <c r="O694" s="220"/>
      <c r="P694" s="220"/>
      <c r="Q694" s="220"/>
      <c r="R694" s="220"/>
      <c r="S694" s="220"/>
      <c r="T694" s="221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T694" s="222" t="s">
        <v>153</v>
      </c>
      <c r="AU694" s="222" t="s">
        <v>79</v>
      </c>
      <c r="AV694" s="12" t="s">
        <v>81</v>
      </c>
      <c r="AW694" s="12" t="s">
        <v>33</v>
      </c>
      <c r="AX694" s="12" t="s">
        <v>71</v>
      </c>
      <c r="AY694" s="222" t="s">
        <v>145</v>
      </c>
    </row>
    <row r="695" s="13" customFormat="1">
      <c r="A695" s="13"/>
      <c r="B695" s="223"/>
      <c r="C695" s="224"/>
      <c r="D695" s="213" t="s">
        <v>153</v>
      </c>
      <c r="E695" s="225" t="s">
        <v>19</v>
      </c>
      <c r="F695" s="226" t="s">
        <v>155</v>
      </c>
      <c r="G695" s="224"/>
      <c r="H695" s="227">
        <v>0.35999999999999999</v>
      </c>
      <c r="I695" s="228"/>
      <c r="J695" s="224"/>
      <c r="K695" s="224"/>
      <c r="L695" s="229"/>
      <c r="M695" s="230"/>
      <c r="N695" s="231"/>
      <c r="O695" s="231"/>
      <c r="P695" s="231"/>
      <c r="Q695" s="231"/>
      <c r="R695" s="231"/>
      <c r="S695" s="231"/>
      <c r="T695" s="23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3" t="s">
        <v>153</v>
      </c>
      <c r="AU695" s="233" t="s">
        <v>79</v>
      </c>
      <c r="AV695" s="13" t="s">
        <v>152</v>
      </c>
      <c r="AW695" s="13" t="s">
        <v>33</v>
      </c>
      <c r="AX695" s="13" t="s">
        <v>79</v>
      </c>
      <c r="AY695" s="233" t="s">
        <v>145</v>
      </c>
    </row>
    <row r="696" s="2" customFormat="1" ht="16.5" customHeight="1">
      <c r="A696" s="38"/>
      <c r="B696" s="39"/>
      <c r="C696" s="197" t="s">
        <v>922</v>
      </c>
      <c r="D696" s="197" t="s">
        <v>148</v>
      </c>
      <c r="E696" s="198" t="s">
        <v>923</v>
      </c>
      <c r="F696" s="199" t="s">
        <v>924</v>
      </c>
      <c r="G696" s="200" t="s">
        <v>160</v>
      </c>
      <c r="H696" s="201">
        <v>7</v>
      </c>
      <c r="I696" s="202"/>
      <c r="J696" s="203">
        <f>ROUND(I696*H696,2)</f>
        <v>0</v>
      </c>
      <c r="K696" s="204"/>
      <c r="L696" s="44"/>
      <c r="M696" s="205" t="s">
        <v>19</v>
      </c>
      <c r="N696" s="206" t="s">
        <v>42</v>
      </c>
      <c r="O696" s="84"/>
      <c r="P696" s="207">
        <f>O696*H696</f>
        <v>0</v>
      </c>
      <c r="Q696" s="207">
        <v>0</v>
      </c>
      <c r="R696" s="207">
        <f>Q696*H696</f>
        <v>0</v>
      </c>
      <c r="S696" s="207">
        <v>0</v>
      </c>
      <c r="T696" s="208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09" t="s">
        <v>189</v>
      </c>
      <c r="AT696" s="209" t="s">
        <v>148</v>
      </c>
      <c r="AU696" s="209" t="s">
        <v>79</v>
      </c>
      <c r="AY696" s="17" t="s">
        <v>145</v>
      </c>
      <c r="BE696" s="210">
        <f>IF(N696="základní",J696,0)</f>
        <v>0</v>
      </c>
      <c r="BF696" s="210">
        <f>IF(N696="snížená",J696,0)</f>
        <v>0</v>
      </c>
      <c r="BG696" s="210">
        <f>IF(N696="zákl. přenesená",J696,0)</f>
        <v>0</v>
      </c>
      <c r="BH696" s="210">
        <f>IF(N696="sníž. přenesená",J696,0)</f>
        <v>0</v>
      </c>
      <c r="BI696" s="210">
        <f>IF(N696="nulová",J696,0)</f>
        <v>0</v>
      </c>
      <c r="BJ696" s="17" t="s">
        <v>79</v>
      </c>
      <c r="BK696" s="210">
        <f>ROUND(I696*H696,2)</f>
        <v>0</v>
      </c>
      <c r="BL696" s="17" t="s">
        <v>189</v>
      </c>
      <c r="BM696" s="209" t="s">
        <v>925</v>
      </c>
    </row>
    <row r="697" s="2" customFormat="1" ht="16.5" customHeight="1">
      <c r="A697" s="38"/>
      <c r="B697" s="39"/>
      <c r="C697" s="197" t="s">
        <v>588</v>
      </c>
      <c r="D697" s="197" t="s">
        <v>148</v>
      </c>
      <c r="E697" s="198" t="s">
        <v>926</v>
      </c>
      <c r="F697" s="199" t="s">
        <v>927</v>
      </c>
      <c r="G697" s="200" t="s">
        <v>160</v>
      </c>
      <c r="H697" s="201">
        <v>3</v>
      </c>
      <c r="I697" s="202"/>
      <c r="J697" s="203">
        <f>ROUND(I697*H697,2)</f>
        <v>0</v>
      </c>
      <c r="K697" s="204"/>
      <c r="L697" s="44"/>
      <c r="M697" s="205" t="s">
        <v>19</v>
      </c>
      <c r="N697" s="206" t="s">
        <v>42</v>
      </c>
      <c r="O697" s="84"/>
      <c r="P697" s="207">
        <f>O697*H697</f>
        <v>0</v>
      </c>
      <c r="Q697" s="207">
        <v>0</v>
      </c>
      <c r="R697" s="207">
        <f>Q697*H697</f>
        <v>0</v>
      </c>
      <c r="S697" s="207">
        <v>0</v>
      </c>
      <c r="T697" s="208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09" t="s">
        <v>189</v>
      </c>
      <c r="AT697" s="209" t="s">
        <v>148</v>
      </c>
      <c r="AU697" s="209" t="s">
        <v>79</v>
      </c>
      <c r="AY697" s="17" t="s">
        <v>145</v>
      </c>
      <c r="BE697" s="210">
        <f>IF(N697="základní",J697,0)</f>
        <v>0</v>
      </c>
      <c r="BF697" s="210">
        <f>IF(N697="snížená",J697,0)</f>
        <v>0</v>
      </c>
      <c r="BG697" s="210">
        <f>IF(N697="zákl. přenesená",J697,0)</f>
        <v>0</v>
      </c>
      <c r="BH697" s="210">
        <f>IF(N697="sníž. přenesená",J697,0)</f>
        <v>0</v>
      </c>
      <c r="BI697" s="210">
        <f>IF(N697="nulová",J697,0)</f>
        <v>0</v>
      </c>
      <c r="BJ697" s="17" t="s">
        <v>79</v>
      </c>
      <c r="BK697" s="210">
        <f>ROUND(I697*H697,2)</f>
        <v>0</v>
      </c>
      <c r="BL697" s="17" t="s">
        <v>189</v>
      </c>
      <c r="BM697" s="209" t="s">
        <v>928</v>
      </c>
    </row>
    <row r="698" s="2" customFormat="1" ht="16.5" customHeight="1">
      <c r="A698" s="38"/>
      <c r="B698" s="39"/>
      <c r="C698" s="197" t="s">
        <v>929</v>
      </c>
      <c r="D698" s="197" t="s">
        <v>148</v>
      </c>
      <c r="E698" s="198" t="s">
        <v>930</v>
      </c>
      <c r="F698" s="199" t="s">
        <v>931</v>
      </c>
      <c r="G698" s="200" t="s">
        <v>932</v>
      </c>
      <c r="H698" s="201">
        <v>1378.4000000000001</v>
      </c>
      <c r="I698" s="202"/>
      <c r="J698" s="203">
        <f>ROUND(I698*H698,2)</f>
        <v>0</v>
      </c>
      <c r="K698" s="204"/>
      <c r="L698" s="44"/>
      <c r="M698" s="205" t="s">
        <v>19</v>
      </c>
      <c r="N698" s="206" t="s">
        <v>42</v>
      </c>
      <c r="O698" s="84"/>
      <c r="P698" s="207">
        <f>O698*H698</f>
        <v>0</v>
      </c>
      <c r="Q698" s="207">
        <v>0</v>
      </c>
      <c r="R698" s="207">
        <f>Q698*H698</f>
        <v>0</v>
      </c>
      <c r="S698" s="207">
        <v>0</v>
      </c>
      <c r="T698" s="208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09" t="s">
        <v>189</v>
      </c>
      <c r="AT698" s="209" t="s">
        <v>148</v>
      </c>
      <c r="AU698" s="209" t="s">
        <v>79</v>
      </c>
      <c r="AY698" s="17" t="s">
        <v>145</v>
      </c>
      <c r="BE698" s="210">
        <f>IF(N698="základní",J698,0)</f>
        <v>0</v>
      </c>
      <c r="BF698" s="210">
        <f>IF(N698="snížená",J698,0)</f>
        <v>0</v>
      </c>
      <c r="BG698" s="210">
        <f>IF(N698="zákl. přenesená",J698,0)</f>
        <v>0</v>
      </c>
      <c r="BH698" s="210">
        <f>IF(N698="sníž. přenesená",J698,0)</f>
        <v>0</v>
      </c>
      <c r="BI698" s="210">
        <f>IF(N698="nulová",J698,0)</f>
        <v>0</v>
      </c>
      <c r="BJ698" s="17" t="s">
        <v>79</v>
      </c>
      <c r="BK698" s="210">
        <f>ROUND(I698*H698,2)</f>
        <v>0</v>
      </c>
      <c r="BL698" s="17" t="s">
        <v>189</v>
      </c>
      <c r="BM698" s="209" t="s">
        <v>933</v>
      </c>
    </row>
    <row r="699" s="12" customFormat="1">
      <c r="A699" s="12"/>
      <c r="B699" s="211"/>
      <c r="C699" s="212"/>
      <c r="D699" s="213" t="s">
        <v>153</v>
      </c>
      <c r="E699" s="214" t="s">
        <v>19</v>
      </c>
      <c r="F699" s="215" t="s">
        <v>934</v>
      </c>
      <c r="G699" s="212"/>
      <c r="H699" s="216">
        <v>1378.4000000000001</v>
      </c>
      <c r="I699" s="217"/>
      <c r="J699" s="212"/>
      <c r="K699" s="212"/>
      <c r="L699" s="218"/>
      <c r="M699" s="219"/>
      <c r="N699" s="220"/>
      <c r="O699" s="220"/>
      <c r="P699" s="220"/>
      <c r="Q699" s="220"/>
      <c r="R699" s="220"/>
      <c r="S699" s="220"/>
      <c r="T699" s="221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T699" s="222" t="s">
        <v>153</v>
      </c>
      <c r="AU699" s="222" t="s">
        <v>79</v>
      </c>
      <c r="AV699" s="12" t="s">
        <v>81</v>
      </c>
      <c r="AW699" s="12" t="s">
        <v>33</v>
      </c>
      <c r="AX699" s="12" t="s">
        <v>71</v>
      </c>
      <c r="AY699" s="222" t="s">
        <v>145</v>
      </c>
    </row>
    <row r="700" s="13" customFormat="1">
      <c r="A700" s="13"/>
      <c r="B700" s="223"/>
      <c r="C700" s="224"/>
      <c r="D700" s="213" t="s">
        <v>153</v>
      </c>
      <c r="E700" s="225" t="s">
        <v>19</v>
      </c>
      <c r="F700" s="226" t="s">
        <v>155</v>
      </c>
      <c r="G700" s="224"/>
      <c r="H700" s="227">
        <v>1378.4000000000001</v>
      </c>
      <c r="I700" s="228"/>
      <c r="J700" s="224"/>
      <c r="K700" s="224"/>
      <c r="L700" s="229"/>
      <c r="M700" s="230"/>
      <c r="N700" s="231"/>
      <c r="O700" s="231"/>
      <c r="P700" s="231"/>
      <c r="Q700" s="231"/>
      <c r="R700" s="231"/>
      <c r="S700" s="231"/>
      <c r="T700" s="23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3" t="s">
        <v>153</v>
      </c>
      <c r="AU700" s="233" t="s">
        <v>79</v>
      </c>
      <c r="AV700" s="13" t="s">
        <v>152</v>
      </c>
      <c r="AW700" s="13" t="s">
        <v>33</v>
      </c>
      <c r="AX700" s="13" t="s">
        <v>79</v>
      </c>
      <c r="AY700" s="233" t="s">
        <v>145</v>
      </c>
    </row>
    <row r="701" s="2" customFormat="1" ht="21.75" customHeight="1">
      <c r="A701" s="38"/>
      <c r="B701" s="39"/>
      <c r="C701" s="197" t="s">
        <v>591</v>
      </c>
      <c r="D701" s="197" t="s">
        <v>148</v>
      </c>
      <c r="E701" s="198" t="s">
        <v>935</v>
      </c>
      <c r="F701" s="199" t="s">
        <v>936</v>
      </c>
      <c r="G701" s="200" t="s">
        <v>411</v>
      </c>
      <c r="H701" s="201">
        <v>5.6849999999999996</v>
      </c>
      <c r="I701" s="202"/>
      <c r="J701" s="203">
        <f>ROUND(I701*H701,2)</f>
        <v>0</v>
      </c>
      <c r="K701" s="204"/>
      <c r="L701" s="44"/>
      <c r="M701" s="205" t="s">
        <v>19</v>
      </c>
      <c r="N701" s="206" t="s">
        <v>42</v>
      </c>
      <c r="O701" s="84"/>
      <c r="P701" s="207">
        <f>O701*H701</f>
        <v>0</v>
      </c>
      <c r="Q701" s="207">
        <v>0</v>
      </c>
      <c r="R701" s="207">
        <f>Q701*H701</f>
        <v>0</v>
      </c>
      <c r="S701" s="207">
        <v>0</v>
      </c>
      <c r="T701" s="208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09" t="s">
        <v>189</v>
      </c>
      <c r="AT701" s="209" t="s">
        <v>148</v>
      </c>
      <c r="AU701" s="209" t="s">
        <v>79</v>
      </c>
      <c r="AY701" s="17" t="s">
        <v>145</v>
      </c>
      <c r="BE701" s="210">
        <f>IF(N701="základní",J701,0)</f>
        <v>0</v>
      </c>
      <c r="BF701" s="210">
        <f>IF(N701="snížená",J701,0)</f>
        <v>0</v>
      </c>
      <c r="BG701" s="210">
        <f>IF(N701="zákl. přenesená",J701,0)</f>
        <v>0</v>
      </c>
      <c r="BH701" s="210">
        <f>IF(N701="sníž. přenesená",J701,0)</f>
        <v>0</v>
      </c>
      <c r="BI701" s="210">
        <f>IF(N701="nulová",J701,0)</f>
        <v>0</v>
      </c>
      <c r="BJ701" s="17" t="s">
        <v>79</v>
      </c>
      <c r="BK701" s="210">
        <f>ROUND(I701*H701,2)</f>
        <v>0</v>
      </c>
      <c r="BL701" s="17" t="s">
        <v>189</v>
      </c>
      <c r="BM701" s="209" t="s">
        <v>937</v>
      </c>
    </row>
    <row r="702" s="11" customFormat="1" ht="25.92" customHeight="1">
      <c r="A702" s="11"/>
      <c r="B702" s="183"/>
      <c r="C702" s="184"/>
      <c r="D702" s="185" t="s">
        <v>70</v>
      </c>
      <c r="E702" s="186" t="s">
        <v>938</v>
      </c>
      <c r="F702" s="186" t="s">
        <v>939</v>
      </c>
      <c r="G702" s="184"/>
      <c r="H702" s="184"/>
      <c r="I702" s="187"/>
      <c r="J702" s="188">
        <f>BK702</f>
        <v>0</v>
      </c>
      <c r="K702" s="184"/>
      <c r="L702" s="189"/>
      <c r="M702" s="190"/>
      <c r="N702" s="191"/>
      <c r="O702" s="191"/>
      <c r="P702" s="192">
        <f>SUM(P703:P727)</f>
        <v>0</v>
      </c>
      <c r="Q702" s="191"/>
      <c r="R702" s="192">
        <f>SUM(R703:R727)</f>
        <v>0</v>
      </c>
      <c r="S702" s="191"/>
      <c r="T702" s="193">
        <f>SUM(T703:T727)</f>
        <v>0</v>
      </c>
      <c r="U702" s="11"/>
      <c r="V702" s="11"/>
      <c r="W702" s="11"/>
      <c r="X702" s="11"/>
      <c r="Y702" s="11"/>
      <c r="Z702" s="11"/>
      <c r="AA702" s="11"/>
      <c r="AB702" s="11"/>
      <c r="AC702" s="11"/>
      <c r="AD702" s="11"/>
      <c r="AE702" s="11"/>
      <c r="AR702" s="194" t="s">
        <v>81</v>
      </c>
      <c r="AT702" s="195" t="s">
        <v>70</v>
      </c>
      <c r="AU702" s="195" t="s">
        <v>71</v>
      </c>
      <c r="AY702" s="194" t="s">
        <v>145</v>
      </c>
      <c r="BK702" s="196">
        <f>SUM(BK703:BK727)</f>
        <v>0</v>
      </c>
    </row>
    <row r="703" s="2" customFormat="1" ht="21.75" customHeight="1">
      <c r="A703" s="38"/>
      <c r="B703" s="39"/>
      <c r="C703" s="197" t="s">
        <v>940</v>
      </c>
      <c r="D703" s="197" t="s">
        <v>148</v>
      </c>
      <c r="E703" s="198" t="s">
        <v>941</v>
      </c>
      <c r="F703" s="199" t="s">
        <v>942</v>
      </c>
      <c r="G703" s="200" t="s">
        <v>206</v>
      </c>
      <c r="H703" s="201">
        <v>62.399999999999999</v>
      </c>
      <c r="I703" s="202"/>
      <c r="J703" s="203">
        <f>ROUND(I703*H703,2)</f>
        <v>0</v>
      </c>
      <c r="K703" s="204"/>
      <c r="L703" s="44"/>
      <c r="M703" s="205" t="s">
        <v>19</v>
      </c>
      <c r="N703" s="206" t="s">
        <v>42</v>
      </c>
      <c r="O703" s="84"/>
      <c r="P703" s="207">
        <f>O703*H703</f>
        <v>0</v>
      </c>
      <c r="Q703" s="207">
        <v>0</v>
      </c>
      <c r="R703" s="207">
        <f>Q703*H703</f>
        <v>0</v>
      </c>
      <c r="S703" s="207">
        <v>0</v>
      </c>
      <c r="T703" s="208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09" t="s">
        <v>189</v>
      </c>
      <c r="AT703" s="209" t="s">
        <v>148</v>
      </c>
      <c r="AU703" s="209" t="s">
        <v>79</v>
      </c>
      <c r="AY703" s="17" t="s">
        <v>145</v>
      </c>
      <c r="BE703" s="210">
        <f>IF(N703="základní",J703,0)</f>
        <v>0</v>
      </c>
      <c r="BF703" s="210">
        <f>IF(N703="snížená",J703,0)</f>
        <v>0</v>
      </c>
      <c r="BG703" s="210">
        <f>IF(N703="zákl. přenesená",J703,0)</f>
        <v>0</v>
      </c>
      <c r="BH703" s="210">
        <f>IF(N703="sníž. přenesená",J703,0)</f>
        <v>0</v>
      </c>
      <c r="BI703" s="210">
        <f>IF(N703="nulová",J703,0)</f>
        <v>0</v>
      </c>
      <c r="BJ703" s="17" t="s">
        <v>79</v>
      </c>
      <c r="BK703" s="210">
        <f>ROUND(I703*H703,2)</f>
        <v>0</v>
      </c>
      <c r="BL703" s="17" t="s">
        <v>189</v>
      </c>
      <c r="BM703" s="209" t="s">
        <v>943</v>
      </c>
    </row>
    <row r="704" s="2" customFormat="1" ht="21.75" customHeight="1">
      <c r="A704" s="38"/>
      <c r="B704" s="39"/>
      <c r="C704" s="197" t="s">
        <v>595</v>
      </c>
      <c r="D704" s="197" t="s">
        <v>148</v>
      </c>
      <c r="E704" s="198" t="s">
        <v>944</v>
      </c>
      <c r="F704" s="199" t="s">
        <v>945</v>
      </c>
      <c r="G704" s="200" t="s">
        <v>188</v>
      </c>
      <c r="H704" s="201">
        <v>63.399999999999999</v>
      </c>
      <c r="I704" s="202"/>
      <c r="J704" s="203">
        <f>ROUND(I704*H704,2)</f>
        <v>0</v>
      </c>
      <c r="K704" s="204"/>
      <c r="L704" s="44"/>
      <c r="M704" s="205" t="s">
        <v>19</v>
      </c>
      <c r="N704" s="206" t="s">
        <v>42</v>
      </c>
      <c r="O704" s="84"/>
      <c r="P704" s="207">
        <f>O704*H704</f>
        <v>0</v>
      </c>
      <c r="Q704" s="207">
        <v>0</v>
      </c>
      <c r="R704" s="207">
        <f>Q704*H704</f>
        <v>0</v>
      </c>
      <c r="S704" s="207">
        <v>0</v>
      </c>
      <c r="T704" s="208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09" t="s">
        <v>189</v>
      </c>
      <c r="AT704" s="209" t="s">
        <v>148</v>
      </c>
      <c r="AU704" s="209" t="s">
        <v>79</v>
      </c>
      <c r="AY704" s="17" t="s">
        <v>145</v>
      </c>
      <c r="BE704" s="210">
        <f>IF(N704="základní",J704,0)</f>
        <v>0</v>
      </c>
      <c r="BF704" s="210">
        <f>IF(N704="snížená",J704,0)</f>
        <v>0</v>
      </c>
      <c r="BG704" s="210">
        <f>IF(N704="zákl. přenesená",J704,0)</f>
        <v>0</v>
      </c>
      <c r="BH704" s="210">
        <f>IF(N704="sníž. přenesená",J704,0)</f>
        <v>0</v>
      </c>
      <c r="BI704" s="210">
        <f>IF(N704="nulová",J704,0)</f>
        <v>0</v>
      </c>
      <c r="BJ704" s="17" t="s">
        <v>79</v>
      </c>
      <c r="BK704" s="210">
        <f>ROUND(I704*H704,2)</f>
        <v>0</v>
      </c>
      <c r="BL704" s="17" t="s">
        <v>189</v>
      </c>
      <c r="BM704" s="209" t="s">
        <v>946</v>
      </c>
    </row>
    <row r="705" s="2" customFormat="1" ht="16.5" customHeight="1">
      <c r="A705" s="38"/>
      <c r="B705" s="39"/>
      <c r="C705" s="197" t="s">
        <v>947</v>
      </c>
      <c r="D705" s="197" t="s">
        <v>148</v>
      </c>
      <c r="E705" s="198" t="s">
        <v>948</v>
      </c>
      <c r="F705" s="199" t="s">
        <v>949</v>
      </c>
      <c r="G705" s="200" t="s">
        <v>206</v>
      </c>
      <c r="H705" s="201">
        <v>62.399999999999999</v>
      </c>
      <c r="I705" s="202"/>
      <c r="J705" s="203">
        <f>ROUND(I705*H705,2)</f>
        <v>0</v>
      </c>
      <c r="K705" s="204"/>
      <c r="L705" s="44"/>
      <c r="M705" s="205" t="s">
        <v>19</v>
      </c>
      <c r="N705" s="206" t="s">
        <v>42</v>
      </c>
      <c r="O705" s="84"/>
      <c r="P705" s="207">
        <f>O705*H705</f>
        <v>0</v>
      </c>
      <c r="Q705" s="207">
        <v>0</v>
      </c>
      <c r="R705" s="207">
        <f>Q705*H705</f>
        <v>0</v>
      </c>
      <c r="S705" s="207">
        <v>0</v>
      </c>
      <c r="T705" s="208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09" t="s">
        <v>189</v>
      </c>
      <c r="AT705" s="209" t="s">
        <v>148</v>
      </c>
      <c r="AU705" s="209" t="s">
        <v>79</v>
      </c>
      <c r="AY705" s="17" t="s">
        <v>145</v>
      </c>
      <c r="BE705" s="210">
        <f>IF(N705="základní",J705,0)</f>
        <v>0</v>
      </c>
      <c r="BF705" s="210">
        <f>IF(N705="snížená",J705,0)</f>
        <v>0</v>
      </c>
      <c r="BG705" s="210">
        <f>IF(N705="zákl. přenesená",J705,0)</f>
        <v>0</v>
      </c>
      <c r="BH705" s="210">
        <f>IF(N705="sníž. přenesená",J705,0)</f>
        <v>0</v>
      </c>
      <c r="BI705" s="210">
        <f>IF(N705="nulová",J705,0)</f>
        <v>0</v>
      </c>
      <c r="BJ705" s="17" t="s">
        <v>79</v>
      </c>
      <c r="BK705" s="210">
        <f>ROUND(I705*H705,2)</f>
        <v>0</v>
      </c>
      <c r="BL705" s="17" t="s">
        <v>189</v>
      </c>
      <c r="BM705" s="209" t="s">
        <v>950</v>
      </c>
    </row>
    <row r="706" s="12" customFormat="1">
      <c r="A706" s="12"/>
      <c r="B706" s="211"/>
      <c r="C706" s="212"/>
      <c r="D706" s="213" t="s">
        <v>153</v>
      </c>
      <c r="E706" s="214" t="s">
        <v>19</v>
      </c>
      <c r="F706" s="215" t="s">
        <v>951</v>
      </c>
      <c r="G706" s="212"/>
      <c r="H706" s="216">
        <v>18.300000000000001</v>
      </c>
      <c r="I706" s="217"/>
      <c r="J706" s="212"/>
      <c r="K706" s="212"/>
      <c r="L706" s="218"/>
      <c r="M706" s="219"/>
      <c r="N706" s="220"/>
      <c r="O706" s="220"/>
      <c r="P706" s="220"/>
      <c r="Q706" s="220"/>
      <c r="R706" s="220"/>
      <c r="S706" s="220"/>
      <c r="T706" s="221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T706" s="222" t="s">
        <v>153</v>
      </c>
      <c r="AU706" s="222" t="s">
        <v>79</v>
      </c>
      <c r="AV706" s="12" t="s">
        <v>81</v>
      </c>
      <c r="AW706" s="12" t="s">
        <v>33</v>
      </c>
      <c r="AX706" s="12" t="s">
        <v>71</v>
      </c>
      <c r="AY706" s="222" t="s">
        <v>145</v>
      </c>
    </row>
    <row r="707" s="12" customFormat="1">
      <c r="A707" s="12"/>
      <c r="B707" s="211"/>
      <c r="C707" s="212"/>
      <c r="D707" s="213" t="s">
        <v>153</v>
      </c>
      <c r="E707" s="214" t="s">
        <v>19</v>
      </c>
      <c r="F707" s="215" t="s">
        <v>952</v>
      </c>
      <c r="G707" s="212"/>
      <c r="H707" s="216">
        <v>18.5</v>
      </c>
      <c r="I707" s="217"/>
      <c r="J707" s="212"/>
      <c r="K707" s="212"/>
      <c r="L707" s="218"/>
      <c r="M707" s="219"/>
      <c r="N707" s="220"/>
      <c r="O707" s="220"/>
      <c r="P707" s="220"/>
      <c r="Q707" s="220"/>
      <c r="R707" s="220"/>
      <c r="S707" s="220"/>
      <c r="T707" s="221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T707" s="222" t="s">
        <v>153</v>
      </c>
      <c r="AU707" s="222" t="s">
        <v>79</v>
      </c>
      <c r="AV707" s="12" t="s">
        <v>81</v>
      </c>
      <c r="AW707" s="12" t="s">
        <v>33</v>
      </c>
      <c r="AX707" s="12" t="s">
        <v>71</v>
      </c>
      <c r="AY707" s="222" t="s">
        <v>145</v>
      </c>
    </row>
    <row r="708" s="12" customFormat="1">
      <c r="A708" s="12"/>
      <c r="B708" s="211"/>
      <c r="C708" s="212"/>
      <c r="D708" s="213" t="s">
        <v>153</v>
      </c>
      <c r="E708" s="214" t="s">
        <v>19</v>
      </c>
      <c r="F708" s="215" t="s">
        <v>953</v>
      </c>
      <c r="G708" s="212"/>
      <c r="H708" s="216">
        <v>12.539999999999999</v>
      </c>
      <c r="I708" s="217"/>
      <c r="J708" s="212"/>
      <c r="K708" s="212"/>
      <c r="L708" s="218"/>
      <c r="M708" s="219"/>
      <c r="N708" s="220"/>
      <c r="O708" s="220"/>
      <c r="P708" s="220"/>
      <c r="Q708" s="220"/>
      <c r="R708" s="220"/>
      <c r="S708" s="220"/>
      <c r="T708" s="221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T708" s="222" t="s">
        <v>153</v>
      </c>
      <c r="AU708" s="222" t="s">
        <v>79</v>
      </c>
      <c r="AV708" s="12" t="s">
        <v>81</v>
      </c>
      <c r="AW708" s="12" t="s">
        <v>33</v>
      </c>
      <c r="AX708" s="12" t="s">
        <v>71</v>
      </c>
      <c r="AY708" s="222" t="s">
        <v>145</v>
      </c>
    </row>
    <row r="709" s="12" customFormat="1">
      <c r="A709" s="12"/>
      <c r="B709" s="211"/>
      <c r="C709" s="212"/>
      <c r="D709" s="213" t="s">
        <v>153</v>
      </c>
      <c r="E709" s="214" t="s">
        <v>19</v>
      </c>
      <c r="F709" s="215" t="s">
        <v>954</v>
      </c>
      <c r="G709" s="212"/>
      <c r="H709" s="216">
        <v>13.060000000000001</v>
      </c>
      <c r="I709" s="217"/>
      <c r="J709" s="212"/>
      <c r="K709" s="212"/>
      <c r="L709" s="218"/>
      <c r="M709" s="219"/>
      <c r="N709" s="220"/>
      <c r="O709" s="220"/>
      <c r="P709" s="220"/>
      <c r="Q709" s="220"/>
      <c r="R709" s="220"/>
      <c r="S709" s="220"/>
      <c r="T709" s="221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T709" s="222" t="s">
        <v>153</v>
      </c>
      <c r="AU709" s="222" t="s">
        <v>79</v>
      </c>
      <c r="AV709" s="12" t="s">
        <v>81</v>
      </c>
      <c r="AW709" s="12" t="s">
        <v>33</v>
      </c>
      <c r="AX709" s="12" t="s">
        <v>71</v>
      </c>
      <c r="AY709" s="222" t="s">
        <v>145</v>
      </c>
    </row>
    <row r="710" s="13" customFormat="1">
      <c r="A710" s="13"/>
      <c r="B710" s="223"/>
      <c r="C710" s="224"/>
      <c r="D710" s="213" t="s">
        <v>153</v>
      </c>
      <c r="E710" s="225" t="s">
        <v>19</v>
      </c>
      <c r="F710" s="226" t="s">
        <v>155</v>
      </c>
      <c r="G710" s="224"/>
      <c r="H710" s="227">
        <v>62.399999999999999</v>
      </c>
      <c r="I710" s="228"/>
      <c r="J710" s="224"/>
      <c r="K710" s="224"/>
      <c r="L710" s="229"/>
      <c r="M710" s="230"/>
      <c r="N710" s="231"/>
      <c r="O710" s="231"/>
      <c r="P710" s="231"/>
      <c r="Q710" s="231"/>
      <c r="R710" s="231"/>
      <c r="S710" s="231"/>
      <c r="T710" s="23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3" t="s">
        <v>153</v>
      </c>
      <c r="AU710" s="233" t="s">
        <v>79</v>
      </c>
      <c r="AV710" s="13" t="s">
        <v>152</v>
      </c>
      <c r="AW710" s="13" t="s">
        <v>33</v>
      </c>
      <c r="AX710" s="13" t="s">
        <v>79</v>
      </c>
      <c r="AY710" s="233" t="s">
        <v>145</v>
      </c>
    </row>
    <row r="711" s="2" customFormat="1" ht="21.75" customHeight="1">
      <c r="A711" s="38"/>
      <c r="B711" s="39"/>
      <c r="C711" s="197" t="s">
        <v>599</v>
      </c>
      <c r="D711" s="197" t="s">
        <v>148</v>
      </c>
      <c r="E711" s="198" t="s">
        <v>955</v>
      </c>
      <c r="F711" s="199" t="s">
        <v>956</v>
      </c>
      <c r="G711" s="200" t="s">
        <v>188</v>
      </c>
      <c r="H711" s="201">
        <v>63.399999999999999</v>
      </c>
      <c r="I711" s="202"/>
      <c r="J711" s="203">
        <f>ROUND(I711*H711,2)</f>
        <v>0</v>
      </c>
      <c r="K711" s="204"/>
      <c r="L711" s="44"/>
      <c r="M711" s="205" t="s">
        <v>19</v>
      </c>
      <c r="N711" s="206" t="s">
        <v>42</v>
      </c>
      <c r="O711" s="84"/>
      <c r="P711" s="207">
        <f>O711*H711</f>
        <v>0</v>
      </c>
      <c r="Q711" s="207">
        <v>0</v>
      </c>
      <c r="R711" s="207">
        <f>Q711*H711</f>
        <v>0</v>
      </c>
      <c r="S711" s="207">
        <v>0</v>
      </c>
      <c r="T711" s="208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09" t="s">
        <v>189</v>
      </c>
      <c r="AT711" s="209" t="s">
        <v>148</v>
      </c>
      <c r="AU711" s="209" t="s">
        <v>79</v>
      </c>
      <c r="AY711" s="17" t="s">
        <v>145</v>
      </c>
      <c r="BE711" s="210">
        <f>IF(N711="základní",J711,0)</f>
        <v>0</v>
      </c>
      <c r="BF711" s="210">
        <f>IF(N711="snížená",J711,0)</f>
        <v>0</v>
      </c>
      <c r="BG711" s="210">
        <f>IF(N711="zákl. přenesená",J711,0)</f>
        <v>0</v>
      </c>
      <c r="BH711" s="210">
        <f>IF(N711="sníž. přenesená",J711,0)</f>
        <v>0</v>
      </c>
      <c r="BI711" s="210">
        <f>IF(N711="nulová",J711,0)</f>
        <v>0</v>
      </c>
      <c r="BJ711" s="17" t="s">
        <v>79</v>
      </c>
      <c r="BK711" s="210">
        <f>ROUND(I711*H711,2)</f>
        <v>0</v>
      </c>
      <c r="BL711" s="17" t="s">
        <v>189</v>
      </c>
      <c r="BM711" s="209" t="s">
        <v>957</v>
      </c>
    </row>
    <row r="712" s="12" customFormat="1">
      <c r="A712" s="12"/>
      <c r="B712" s="211"/>
      <c r="C712" s="212"/>
      <c r="D712" s="213" t="s">
        <v>153</v>
      </c>
      <c r="E712" s="214" t="s">
        <v>19</v>
      </c>
      <c r="F712" s="215" t="s">
        <v>786</v>
      </c>
      <c r="G712" s="212"/>
      <c r="H712" s="216">
        <v>19.199999999999999</v>
      </c>
      <c r="I712" s="217"/>
      <c r="J712" s="212"/>
      <c r="K712" s="212"/>
      <c r="L712" s="218"/>
      <c r="M712" s="219"/>
      <c r="N712" s="220"/>
      <c r="O712" s="220"/>
      <c r="P712" s="220"/>
      <c r="Q712" s="220"/>
      <c r="R712" s="220"/>
      <c r="S712" s="220"/>
      <c r="T712" s="221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T712" s="222" t="s">
        <v>153</v>
      </c>
      <c r="AU712" s="222" t="s">
        <v>79</v>
      </c>
      <c r="AV712" s="12" t="s">
        <v>81</v>
      </c>
      <c r="AW712" s="12" t="s">
        <v>33</v>
      </c>
      <c r="AX712" s="12" t="s">
        <v>71</v>
      </c>
      <c r="AY712" s="222" t="s">
        <v>145</v>
      </c>
    </row>
    <row r="713" s="12" customFormat="1">
      <c r="A713" s="12"/>
      <c r="B713" s="211"/>
      <c r="C713" s="212"/>
      <c r="D713" s="213" t="s">
        <v>153</v>
      </c>
      <c r="E713" s="214" t="s">
        <v>19</v>
      </c>
      <c r="F713" s="215" t="s">
        <v>787</v>
      </c>
      <c r="G713" s="212"/>
      <c r="H713" s="216">
        <v>19.699999999999999</v>
      </c>
      <c r="I713" s="217"/>
      <c r="J713" s="212"/>
      <c r="K713" s="212"/>
      <c r="L713" s="218"/>
      <c r="M713" s="219"/>
      <c r="N713" s="220"/>
      <c r="O713" s="220"/>
      <c r="P713" s="220"/>
      <c r="Q713" s="220"/>
      <c r="R713" s="220"/>
      <c r="S713" s="220"/>
      <c r="T713" s="221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T713" s="222" t="s">
        <v>153</v>
      </c>
      <c r="AU713" s="222" t="s">
        <v>79</v>
      </c>
      <c r="AV713" s="12" t="s">
        <v>81</v>
      </c>
      <c r="AW713" s="12" t="s">
        <v>33</v>
      </c>
      <c r="AX713" s="12" t="s">
        <v>71</v>
      </c>
      <c r="AY713" s="222" t="s">
        <v>145</v>
      </c>
    </row>
    <row r="714" s="12" customFormat="1">
      <c r="A714" s="12"/>
      <c r="B714" s="211"/>
      <c r="C714" s="212"/>
      <c r="D714" s="213" t="s">
        <v>153</v>
      </c>
      <c r="E714" s="214" t="s">
        <v>19</v>
      </c>
      <c r="F714" s="215" t="s">
        <v>300</v>
      </c>
      <c r="G714" s="212"/>
      <c r="H714" s="216">
        <v>11.6</v>
      </c>
      <c r="I714" s="217"/>
      <c r="J714" s="212"/>
      <c r="K714" s="212"/>
      <c r="L714" s="218"/>
      <c r="M714" s="219"/>
      <c r="N714" s="220"/>
      <c r="O714" s="220"/>
      <c r="P714" s="220"/>
      <c r="Q714" s="220"/>
      <c r="R714" s="220"/>
      <c r="S714" s="220"/>
      <c r="T714" s="221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T714" s="222" t="s">
        <v>153</v>
      </c>
      <c r="AU714" s="222" t="s">
        <v>79</v>
      </c>
      <c r="AV714" s="12" t="s">
        <v>81</v>
      </c>
      <c r="AW714" s="12" t="s">
        <v>33</v>
      </c>
      <c r="AX714" s="12" t="s">
        <v>71</v>
      </c>
      <c r="AY714" s="222" t="s">
        <v>145</v>
      </c>
    </row>
    <row r="715" s="12" customFormat="1">
      <c r="A715" s="12"/>
      <c r="B715" s="211"/>
      <c r="C715" s="212"/>
      <c r="D715" s="213" t="s">
        <v>153</v>
      </c>
      <c r="E715" s="214" t="s">
        <v>19</v>
      </c>
      <c r="F715" s="215" t="s">
        <v>284</v>
      </c>
      <c r="G715" s="212"/>
      <c r="H715" s="216">
        <v>12.9</v>
      </c>
      <c r="I715" s="217"/>
      <c r="J715" s="212"/>
      <c r="K715" s="212"/>
      <c r="L715" s="218"/>
      <c r="M715" s="219"/>
      <c r="N715" s="220"/>
      <c r="O715" s="220"/>
      <c r="P715" s="220"/>
      <c r="Q715" s="220"/>
      <c r="R715" s="220"/>
      <c r="S715" s="220"/>
      <c r="T715" s="221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T715" s="222" t="s">
        <v>153</v>
      </c>
      <c r="AU715" s="222" t="s">
        <v>79</v>
      </c>
      <c r="AV715" s="12" t="s">
        <v>81</v>
      </c>
      <c r="AW715" s="12" t="s">
        <v>33</v>
      </c>
      <c r="AX715" s="12" t="s">
        <v>71</v>
      </c>
      <c r="AY715" s="222" t="s">
        <v>145</v>
      </c>
    </row>
    <row r="716" s="13" customFormat="1">
      <c r="A716" s="13"/>
      <c r="B716" s="223"/>
      <c r="C716" s="224"/>
      <c r="D716" s="213" t="s">
        <v>153</v>
      </c>
      <c r="E716" s="225" t="s">
        <v>19</v>
      </c>
      <c r="F716" s="226" t="s">
        <v>155</v>
      </c>
      <c r="G716" s="224"/>
      <c r="H716" s="227">
        <v>63.399999999999999</v>
      </c>
      <c r="I716" s="228"/>
      <c r="J716" s="224"/>
      <c r="K716" s="224"/>
      <c r="L716" s="229"/>
      <c r="M716" s="230"/>
      <c r="N716" s="231"/>
      <c r="O716" s="231"/>
      <c r="P716" s="231"/>
      <c r="Q716" s="231"/>
      <c r="R716" s="231"/>
      <c r="S716" s="231"/>
      <c r="T716" s="23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3" t="s">
        <v>153</v>
      </c>
      <c r="AU716" s="233" t="s">
        <v>79</v>
      </c>
      <c r="AV716" s="13" t="s">
        <v>152</v>
      </c>
      <c r="AW716" s="13" t="s">
        <v>33</v>
      </c>
      <c r="AX716" s="13" t="s">
        <v>79</v>
      </c>
      <c r="AY716" s="233" t="s">
        <v>145</v>
      </c>
    </row>
    <row r="717" s="2" customFormat="1" ht="21.75" customHeight="1">
      <c r="A717" s="38"/>
      <c r="B717" s="39"/>
      <c r="C717" s="197" t="s">
        <v>958</v>
      </c>
      <c r="D717" s="197" t="s">
        <v>148</v>
      </c>
      <c r="E717" s="198" t="s">
        <v>959</v>
      </c>
      <c r="F717" s="199" t="s">
        <v>960</v>
      </c>
      <c r="G717" s="200" t="s">
        <v>188</v>
      </c>
      <c r="H717" s="201">
        <v>63.399999999999999</v>
      </c>
      <c r="I717" s="202"/>
      <c r="J717" s="203">
        <f>ROUND(I717*H717,2)</f>
        <v>0</v>
      </c>
      <c r="K717" s="204"/>
      <c r="L717" s="44"/>
      <c r="M717" s="205" t="s">
        <v>19</v>
      </c>
      <c r="N717" s="206" t="s">
        <v>42</v>
      </c>
      <c r="O717" s="84"/>
      <c r="P717" s="207">
        <f>O717*H717</f>
        <v>0</v>
      </c>
      <c r="Q717" s="207">
        <v>0</v>
      </c>
      <c r="R717" s="207">
        <f>Q717*H717</f>
        <v>0</v>
      </c>
      <c r="S717" s="207">
        <v>0</v>
      </c>
      <c r="T717" s="208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09" t="s">
        <v>189</v>
      </c>
      <c r="AT717" s="209" t="s">
        <v>148</v>
      </c>
      <c r="AU717" s="209" t="s">
        <v>79</v>
      </c>
      <c r="AY717" s="17" t="s">
        <v>145</v>
      </c>
      <c r="BE717" s="210">
        <f>IF(N717="základní",J717,0)</f>
        <v>0</v>
      </c>
      <c r="BF717" s="210">
        <f>IF(N717="snížená",J717,0)</f>
        <v>0</v>
      </c>
      <c r="BG717" s="210">
        <f>IF(N717="zákl. přenesená",J717,0)</f>
        <v>0</v>
      </c>
      <c r="BH717" s="210">
        <f>IF(N717="sníž. přenesená",J717,0)</f>
        <v>0</v>
      </c>
      <c r="BI717" s="210">
        <f>IF(N717="nulová",J717,0)</f>
        <v>0</v>
      </c>
      <c r="BJ717" s="17" t="s">
        <v>79</v>
      </c>
      <c r="BK717" s="210">
        <f>ROUND(I717*H717,2)</f>
        <v>0</v>
      </c>
      <c r="BL717" s="17" t="s">
        <v>189</v>
      </c>
      <c r="BM717" s="209" t="s">
        <v>961</v>
      </c>
    </row>
    <row r="718" s="12" customFormat="1">
      <c r="A718" s="12"/>
      <c r="B718" s="211"/>
      <c r="C718" s="212"/>
      <c r="D718" s="213" t="s">
        <v>153</v>
      </c>
      <c r="E718" s="214" t="s">
        <v>19</v>
      </c>
      <c r="F718" s="215" t="s">
        <v>786</v>
      </c>
      <c r="G718" s="212"/>
      <c r="H718" s="216">
        <v>19.199999999999999</v>
      </c>
      <c r="I718" s="217"/>
      <c r="J718" s="212"/>
      <c r="K718" s="212"/>
      <c r="L718" s="218"/>
      <c r="M718" s="219"/>
      <c r="N718" s="220"/>
      <c r="O718" s="220"/>
      <c r="P718" s="220"/>
      <c r="Q718" s="220"/>
      <c r="R718" s="220"/>
      <c r="S718" s="220"/>
      <c r="T718" s="221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T718" s="222" t="s">
        <v>153</v>
      </c>
      <c r="AU718" s="222" t="s">
        <v>79</v>
      </c>
      <c r="AV718" s="12" t="s">
        <v>81</v>
      </c>
      <c r="AW718" s="12" t="s">
        <v>33</v>
      </c>
      <c r="AX718" s="12" t="s">
        <v>71</v>
      </c>
      <c r="AY718" s="222" t="s">
        <v>145</v>
      </c>
    </row>
    <row r="719" s="12" customFormat="1">
      <c r="A719" s="12"/>
      <c r="B719" s="211"/>
      <c r="C719" s="212"/>
      <c r="D719" s="213" t="s">
        <v>153</v>
      </c>
      <c r="E719" s="214" t="s">
        <v>19</v>
      </c>
      <c r="F719" s="215" t="s">
        <v>787</v>
      </c>
      <c r="G719" s="212"/>
      <c r="H719" s="216">
        <v>19.699999999999999</v>
      </c>
      <c r="I719" s="217"/>
      <c r="J719" s="212"/>
      <c r="K719" s="212"/>
      <c r="L719" s="218"/>
      <c r="M719" s="219"/>
      <c r="N719" s="220"/>
      <c r="O719" s="220"/>
      <c r="P719" s="220"/>
      <c r="Q719" s="220"/>
      <c r="R719" s="220"/>
      <c r="S719" s="220"/>
      <c r="T719" s="221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T719" s="222" t="s">
        <v>153</v>
      </c>
      <c r="AU719" s="222" t="s">
        <v>79</v>
      </c>
      <c r="AV719" s="12" t="s">
        <v>81</v>
      </c>
      <c r="AW719" s="12" t="s">
        <v>33</v>
      </c>
      <c r="AX719" s="12" t="s">
        <v>71</v>
      </c>
      <c r="AY719" s="222" t="s">
        <v>145</v>
      </c>
    </row>
    <row r="720" s="12" customFormat="1">
      <c r="A720" s="12"/>
      <c r="B720" s="211"/>
      <c r="C720" s="212"/>
      <c r="D720" s="213" t="s">
        <v>153</v>
      </c>
      <c r="E720" s="214" t="s">
        <v>19</v>
      </c>
      <c r="F720" s="215" t="s">
        <v>300</v>
      </c>
      <c r="G720" s="212"/>
      <c r="H720" s="216">
        <v>11.6</v>
      </c>
      <c r="I720" s="217"/>
      <c r="J720" s="212"/>
      <c r="K720" s="212"/>
      <c r="L720" s="218"/>
      <c r="M720" s="219"/>
      <c r="N720" s="220"/>
      <c r="O720" s="220"/>
      <c r="P720" s="220"/>
      <c r="Q720" s="220"/>
      <c r="R720" s="220"/>
      <c r="S720" s="220"/>
      <c r="T720" s="221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T720" s="222" t="s">
        <v>153</v>
      </c>
      <c r="AU720" s="222" t="s">
        <v>79</v>
      </c>
      <c r="AV720" s="12" t="s">
        <v>81</v>
      </c>
      <c r="AW720" s="12" t="s">
        <v>33</v>
      </c>
      <c r="AX720" s="12" t="s">
        <v>71</v>
      </c>
      <c r="AY720" s="222" t="s">
        <v>145</v>
      </c>
    </row>
    <row r="721" s="12" customFormat="1">
      <c r="A721" s="12"/>
      <c r="B721" s="211"/>
      <c r="C721" s="212"/>
      <c r="D721" s="213" t="s">
        <v>153</v>
      </c>
      <c r="E721" s="214" t="s">
        <v>19</v>
      </c>
      <c r="F721" s="215" t="s">
        <v>284</v>
      </c>
      <c r="G721" s="212"/>
      <c r="H721" s="216">
        <v>12.9</v>
      </c>
      <c r="I721" s="217"/>
      <c r="J721" s="212"/>
      <c r="K721" s="212"/>
      <c r="L721" s="218"/>
      <c r="M721" s="219"/>
      <c r="N721" s="220"/>
      <c r="O721" s="220"/>
      <c r="P721" s="220"/>
      <c r="Q721" s="220"/>
      <c r="R721" s="220"/>
      <c r="S721" s="220"/>
      <c r="T721" s="221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T721" s="222" t="s">
        <v>153</v>
      </c>
      <c r="AU721" s="222" t="s">
        <v>79</v>
      </c>
      <c r="AV721" s="12" t="s">
        <v>81</v>
      </c>
      <c r="AW721" s="12" t="s">
        <v>33</v>
      </c>
      <c r="AX721" s="12" t="s">
        <v>71</v>
      </c>
      <c r="AY721" s="222" t="s">
        <v>145</v>
      </c>
    </row>
    <row r="722" s="13" customFormat="1">
      <c r="A722" s="13"/>
      <c r="B722" s="223"/>
      <c r="C722" s="224"/>
      <c r="D722" s="213" t="s">
        <v>153</v>
      </c>
      <c r="E722" s="225" t="s">
        <v>19</v>
      </c>
      <c r="F722" s="226" t="s">
        <v>155</v>
      </c>
      <c r="G722" s="224"/>
      <c r="H722" s="227">
        <v>63.399999999999999</v>
      </c>
      <c r="I722" s="228"/>
      <c r="J722" s="224"/>
      <c r="K722" s="224"/>
      <c r="L722" s="229"/>
      <c r="M722" s="230"/>
      <c r="N722" s="231"/>
      <c r="O722" s="231"/>
      <c r="P722" s="231"/>
      <c r="Q722" s="231"/>
      <c r="R722" s="231"/>
      <c r="S722" s="231"/>
      <c r="T722" s="23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3" t="s">
        <v>153</v>
      </c>
      <c r="AU722" s="233" t="s">
        <v>79</v>
      </c>
      <c r="AV722" s="13" t="s">
        <v>152</v>
      </c>
      <c r="AW722" s="13" t="s">
        <v>33</v>
      </c>
      <c r="AX722" s="13" t="s">
        <v>79</v>
      </c>
      <c r="AY722" s="233" t="s">
        <v>145</v>
      </c>
    </row>
    <row r="723" s="2" customFormat="1" ht="21.75" customHeight="1">
      <c r="A723" s="38"/>
      <c r="B723" s="39"/>
      <c r="C723" s="197" t="s">
        <v>603</v>
      </c>
      <c r="D723" s="197" t="s">
        <v>148</v>
      </c>
      <c r="E723" s="198" t="s">
        <v>962</v>
      </c>
      <c r="F723" s="199" t="s">
        <v>963</v>
      </c>
      <c r="G723" s="200" t="s">
        <v>188</v>
      </c>
      <c r="H723" s="201">
        <v>83.674000000000007</v>
      </c>
      <c r="I723" s="202"/>
      <c r="J723" s="203">
        <f>ROUND(I723*H723,2)</f>
        <v>0</v>
      </c>
      <c r="K723" s="204"/>
      <c r="L723" s="44"/>
      <c r="M723" s="205" t="s">
        <v>19</v>
      </c>
      <c r="N723" s="206" t="s">
        <v>42</v>
      </c>
      <c r="O723" s="84"/>
      <c r="P723" s="207">
        <f>O723*H723</f>
        <v>0</v>
      </c>
      <c r="Q723" s="207">
        <v>0</v>
      </c>
      <c r="R723" s="207">
        <f>Q723*H723</f>
        <v>0</v>
      </c>
      <c r="S723" s="207">
        <v>0</v>
      </c>
      <c r="T723" s="208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09" t="s">
        <v>189</v>
      </c>
      <c r="AT723" s="209" t="s">
        <v>148</v>
      </c>
      <c r="AU723" s="209" t="s">
        <v>79</v>
      </c>
      <c r="AY723" s="17" t="s">
        <v>145</v>
      </c>
      <c r="BE723" s="210">
        <f>IF(N723="základní",J723,0)</f>
        <v>0</v>
      </c>
      <c r="BF723" s="210">
        <f>IF(N723="snížená",J723,0)</f>
        <v>0</v>
      </c>
      <c r="BG723" s="210">
        <f>IF(N723="zákl. přenesená",J723,0)</f>
        <v>0</v>
      </c>
      <c r="BH723" s="210">
        <f>IF(N723="sníž. přenesená",J723,0)</f>
        <v>0</v>
      </c>
      <c r="BI723" s="210">
        <f>IF(N723="nulová",J723,0)</f>
        <v>0</v>
      </c>
      <c r="BJ723" s="17" t="s">
        <v>79</v>
      </c>
      <c r="BK723" s="210">
        <f>ROUND(I723*H723,2)</f>
        <v>0</v>
      </c>
      <c r="BL723" s="17" t="s">
        <v>189</v>
      </c>
      <c r="BM723" s="209" t="s">
        <v>964</v>
      </c>
    </row>
    <row r="724" s="12" customFormat="1">
      <c r="A724" s="12"/>
      <c r="B724" s="211"/>
      <c r="C724" s="212"/>
      <c r="D724" s="213" t="s">
        <v>153</v>
      </c>
      <c r="E724" s="214" t="s">
        <v>19</v>
      </c>
      <c r="F724" s="215" t="s">
        <v>965</v>
      </c>
      <c r="G724" s="212"/>
      <c r="H724" s="216">
        <v>72.909999999999997</v>
      </c>
      <c r="I724" s="217"/>
      <c r="J724" s="212"/>
      <c r="K724" s="212"/>
      <c r="L724" s="218"/>
      <c r="M724" s="219"/>
      <c r="N724" s="220"/>
      <c r="O724" s="220"/>
      <c r="P724" s="220"/>
      <c r="Q724" s="220"/>
      <c r="R724" s="220"/>
      <c r="S724" s="220"/>
      <c r="T724" s="221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T724" s="222" t="s">
        <v>153</v>
      </c>
      <c r="AU724" s="222" t="s">
        <v>79</v>
      </c>
      <c r="AV724" s="12" t="s">
        <v>81</v>
      </c>
      <c r="AW724" s="12" t="s">
        <v>33</v>
      </c>
      <c r="AX724" s="12" t="s">
        <v>71</v>
      </c>
      <c r="AY724" s="222" t="s">
        <v>145</v>
      </c>
    </row>
    <row r="725" s="12" customFormat="1">
      <c r="A725" s="12"/>
      <c r="B725" s="211"/>
      <c r="C725" s="212"/>
      <c r="D725" s="213" t="s">
        <v>153</v>
      </c>
      <c r="E725" s="214" t="s">
        <v>19</v>
      </c>
      <c r="F725" s="215" t="s">
        <v>966</v>
      </c>
      <c r="G725" s="212"/>
      <c r="H725" s="216">
        <v>10.763999999999999</v>
      </c>
      <c r="I725" s="217"/>
      <c r="J725" s="212"/>
      <c r="K725" s="212"/>
      <c r="L725" s="218"/>
      <c r="M725" s="219"/>
      <c r="N725" s="220"/>
      <c r="O725" s="220"/>
      <c r="P725" s="220"/>
      <c r="Q725" s="220"/>
      <c r="R725" s="220"/>
      <c r="S725" s="220"/>
      <c r="T725" s="221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T725" s="222" t="s">
        <v>153</v>
      </c>
      <c r="AU725" s="222" t="s">
        <v>79</v>
      </c>
      <c r="AV725" s="12" t="s">
        <v>81</v>
      </c>
      <c r="AW725" s="12" t="s">
        <v>33</v>
      </c>
      <c r="AX725" s="12" t="s">
        <v>71</v>
      </c>
      <c r="AY725" s="222" t="s">
        <v>145</v>
      </c>
    </row>
    <row r="726" s="13" customFormat="1">
      <c r="A726" s="13"/>
      <c r="B726" s="223"/>
      <c r="C726" s="224"/>
      <c r="D726" s="213" t="s">
        <v>153</v>
      </c>
      <c r="E726" s="225" t="s">
        <v>19</v>
      </c>
      <c r="F726" s="226" t="s">
        <v>155</v>
      </c>
      <c r="G726" s="224"/>
      <c r="H726" s="227">
        <v>83.673999999999992</v>
      </c>
      <c r="I726" s="228"/>
      <c r="J726" s="224"/>
      <c r="K726" s="224"/>
      <c r="L726" s="229"/>
      <c r="M726" s="230"/>
      <c r="N726" s="231"/>
      <c r="O726" s="231"/>
      <c r="P726" s="231"/>
      <c r="Q726" s="231"/>
      <c r="R726" s="231"/>
      <c r="S726" s="231"/>
      <c r="T726" s="23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3" t="s">
        <v>153</v>
      </c>
      <c r="AU726" s="233" t="s">
        <v>79</v>
      </c>
      <c r="AV726" s="13" t="s">
        <v>152</v>
      </c>
      <c r="AW726" s="13" t="s">
        <v>33</v>
      </c>
      <c r="AX726" s="13" t="s">
        <v>79</v>
      </c>
      <c r="AY726" s="233" t="s">
        <v>145</v>
      </c>
    </row>
    <row r="727" s="2" customFormat="1" ht="21.75" customHeight="1">
      <c r="A727" s="38"/>
      <c r="B727" s="39"/>
      <c r="C727" s="197" t="s">
        <v>967</v>
      </c>
      <c r="D727" s="197" t="s">
        <v>148</v>
      </c>
      <c r="E727" s="198" t="s">
        <v>968</v>
      </c>
      <c r="F727" s="199" t="s">
        <v>969</v>
      </c>
      <c r="G727" s="200" t="s">
        <v>411</v>
      </c>
      <c r="H727" s="201">
        <v>0.39200000000000002</v>
      </c>
      <c r="I727" s="202"/>
      <c r="J727" s="203">
        <f>ROUND(I727*H727,2)</f>
        <v>0</v>
      </c>
      <c r="K727" s="204"/>
      <c r="L727" s="44"/>
      <c r="M727" s="205" t="s">
        <v>19</v>
      </c>
      <c r="N727" s="206" t="s">
        <v>42</v>
      </c>
      <c r="O727" s="84"/>
      <c r="P727" s="207">
        <f>O727*H727</f>
        <v>0</v>
      </c>
      <c r="Q727" s="207">
        <v>0</v>
      </c>
      <c r="R727" s="207">
        <f>Q727*H727</f>
        <v>0</v>
      </c>
      <c r="S727" s="207">
        <v>0</v>
      </c>
      <c r="T727" s="208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09" t="s">
        <v>189</v>
      </c>
      <c r="AT727" s="209" t="s">
        <v>148</v>
      </c>
      <c r="AU727" s="209" t="s">
        <v>79</v>
      </c>
      <c r="AY727" s="17" t="s">
        <v>145</v>
      </c>
      <c r="BE727" s="210">
        <f>IF(N727="základní",J727,0)</f>
        <v>0</v>
      </c>
      <c r="BF727" s="210">
        <f>IF(N727="snížená",J727,0)</f>
        <v>0</v>
      </c>
      <c r="BG727" s="210">
        <f>IF(N727="zákl. přenesená",J727,0)</f>
        <v>0</v>
      </c>
      <c r="BH727" s="210">
        <f>IF(N727="sníž. přenesená",J727,0)</f>
        <v>0</v>
      </c>
      <c r="BI727" s="210">
        <f>IF(N727="nulová",J727,0)</f>
        <v>0</v>
      </c>
      <c r="BJ727" s="17" t="s">
        <v>79</v>
      </c>
      <c r="BK727" s="210">
        <f>ROUND(I727*H727,2)</f>
        <v>0</v>
      </c>
      <c r="BL727" s="17" t="s">
        <v>189</v>
      </c>
      <c r="BM727" s="209" t="s">
        <v>970</v>
      </c>
    </row>
    <row r="728" s="11" customFormat="1" ht="25.92" customHeight="1">
      <c r="A728" s="11"/>
      <c r="B728" s="183"/>
      <c r="C728" s="184"/>
      <c r="D728" s="185" t="s">
        <v>70</v>
      </c>
      <c r="E728" s="186" t="s">
        <v>971</v>
      </c>
      <c r="F728" s="186" t="s">
        <v>972</v>
      </c>
      <c r="G728" s="184"/>
      <c r="H728" s="184"/>
      <c r="I728" s="187"/>
      <c r="J728" s="188">
        <f>BK728</f>
        <v>0</v>
      </c>
      <c r="K728" s="184"/>
      <c r="L728" s="189"/>
      <c r="M728" s="190"/>
      <c r="N728" s="191"/>
      <c r="O728" s="191"/>
      <c r="P728" s="192">
        <f>SUM(P729:P731)</f>
        <v>0</v>
      </c>
      <c r="Q728" s="191"/>
      <c r="R728" s="192">
        <f>SUM(R729:R731)</f>
        <v>0</v>
      </c>
      <c r="S728" s="191"/>
      <c r="T728" s="193">
        <f>SUM(T729:T731)</f>
        <v>0</v>
      </c>
      <c r="U728" s="11"/>
      <c r="V728" s="11"/>
      <c r="W728" s="11"/>
      <c r="X728" s="11"/>
      <c r="Y728" s="11"/>
      <c r="Z728" s="11"/>
      <c r="AA728" s="11"/>
      <c r="AB728" s="11"/>
      <c r="AC728" s="11"/>
      <c r="AD728" s="11"/>
      <c r="AE728" s="11"/>
      <c r="AR728" s="194" t="s">
        <v>81</v>
      </c>
      <c r="AT728" s="195" t="s">
        <v>70</v>
      </c>
      <c r="AU728" s="195" t="s">
        <v>71</v>
      </c>
      <c r="AY728" s="194" t="s">
        <v>145</v>
      </c>
      <c r="BK728" s="196">
        <f>SUM(BK729:BK731)</f>
        <v>0</v>
      </c>
    </row>
    <row r="729" s="2" customFormat="1" ht="16.5" customHeight="1">
      <c r="A729" s="38"/>
      <c r="B729" s="39"/>
      <c r="C729" s="197" t="s">
        <v>607</v>
      </c>
      <c r="D729" s="197" t="s">
        <v>148</v>
      </c>
      <c r="E729" s="198" t="s">
        <v>973</v>
      </c>
      <c r="F729" s="199" t="s">
        <v>974</v>
      </c>
      <c r="G729" s="200" t="s">
        <v>188</v>
      </c>
      <c r="H729" s="201">
        <v>63.399999999999999</v>
      </c>
      <c r="I729" s="202"/>
      <c r="J729" s="203">
        <f>ROUND(I729*H729,2)</f>
        <v>0</v>
      </c>
      <c r="K729" s="204"/>
      <c r="L729" s="44"/>
      <c r="M729" s="205" t="s">
        <v>19</v>
      </c>
      <c r="N729" s="206" t="s">
        <v>42</v>
      </c>
      <c r="O729" s="84"/>
      <c r="P729" s="207">
        <f>O729*H729</f>
        <v>0</v>
      </c>
      <c r="Q729" s="207">
        <v>0</v>
      </c>
      <c r="R729" s="207">
        <f>Q729*H729</f>
        <v>0</v>
      </c>
      <c r="S729" s="207">
        <v>0</v>
      </c>
      <c r="T729" s="208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09" t="s">
        <v>189</v>
      </c>
      <c r="AT729" s="209" t="s">
        <v>148</v>
      </c>
      <c r="AU729" s="209" t="s">
        <v>79</v>
      </c>
      <c r="AY729" s="17" t="s">
        <v>145</v>
      </c>
      <c r="BE729" s="210">
        <f>IF(N729="základní",J729,0)</f>
        <v>0</v>
      </c>
      <c r="BF729" s="210">
        <f>IF(N729="snížená",J729,0)</f>
        <v>0</v>
      </c>
      <c r="BG729" s="210">
        <f>IF(N729="zákl. přenesená",J729,0)</f>
        <v>0</v>
      </c>
      <c r="BH729" s="210">
        <f>IF(N729="sníž. přenesená",J729,0)</f>
        <v>0</v>
      </c>
      <c r="BI729" s="210">
        <f>IF(N729="nulová",J729,0)</f>
        <v>0</v>
      </c>
      <c r="BJ729" s="17" t="s">
        <v>79</v>
      </c>
      <c r="BK729" s="210">
        <f>ROUND(I729*H729,2)</f>
        <v>0</v>
      </c>
      <c r="BL729" s="17" t="s">
        <v>189</v>
      </c>
      <c r="BM729" s="209" t="s">
        <v>975</v>
      </c>
    </row>
    <row r="730" s="2" customFormat="1" ht="16.5" customHeight="1">
      <c r="A730" s="38"/>
      <c r="B730" s="39"/>
      <c r="C730" s="197" t="s">
        <v>976</v>
      </c>
      <c r="D730" s="197" t="s">
        <v>148</v>
      </c>
      <c r="E730" s="198" t="s">
        <v>977</v>
      </c>
      <c r="F730" s="199" t="s">
        <v>978</v>
      </c>
      <c r="G730" s="200" t="s">
        <v>188</v>
      </c>
      <c r="H730" s="201">
        <v>63.399999999999999</v>
      </c>
      <c r="I730" s="202"/>
      <c r="J730" s="203">
        <f>ROUND(I730*H730,2)</f>
        <v>0</v>
      </c>
      <c r="K730" s="204"/>
      <c r="L730" s="44"/>
      <c r="M730" s="205" t="s">
        <v>19</v>
      </c>
      <c r="N730" s="206" t="s">
        <v>42</v>
      </c>
      <c r="O730" s="84"/>
      <c r="P730" s="207">
        <f>O730*H730</f>
        <v>0</v>
      </c>
      <c r="Q730" s="207">
        <v>0</v>
      </c>
      <c r="R730" s="207">
        <f>Q730*H730</f>
        <v>0</v>
      </c>
      <c r="S730" s="207">
        <v>0</v>
      </c>
      <c r="T730" s="208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09" t="s">
        <v>189</v>
      </c>
      <c r="AT730" s="209" t="s">
        <v>148</v>
      </c>
      <c r="AU730" s="209" t="s">
        <v>79</v>
      </c>
      <c r="AY730" s="17" t="s">
        <v>145</v>
      </c>
      <c r="BE730" s="210">
        <f>IF(N730="základní",J730,0)</f>
        <v>0</v>
      </c>
      <c r="BF730" s="210">
        <f>IF(N730="snížená",J730,0)</f>
        <v>0</v>
      </c>
      <c r="BG730" s="210">
        <f>IF(N730="zákl. přenesená",J730,0)</f>
        <v>0</v>
      </c>
      <c r="BH730" s="210">
        <f>IF(N730="sníž. přenesená",J730,0)</f>
        <v>0</v>
      </c>
      <c r="BI730" s="210">
        <f>IF(N730="nulová",J730,0)</f>
        <v>0</v>
      </c>
      <c r="BJ730" s="17" t="s">
        <v>79</v>
      </c>
      <c r="BK730" s="210">
        <f>ROUND(I730*H730,2)</f>
        <v>0</v>
      </c>
      <c r="BL730" s="17" t="s">
        <v>189</v>
      </c>
      <c r="BM730" s="209" t="s">
        <v>979</v>
      </c>
    </row>
    <row r="731" s="2" customFormat="1" ht="21.75" customHeight="1">
      <c r="A731" s="38"/>
      <c r="B731" s="39"/>
      <c r="C731" s="197" t="s">
        <v>613</v>
      </c>
      <c r="D731" s="197" t="s">
        <v>148</v>
      </c>
      <c r="E731" s="198" t="s">
        <v>980</v>
      </c>
      <c r="F731" s="199" t="s">
        <v>981</v>
      </c>
      <c r="G731" s="200" t="s">
        <v>411</v>
      </c>
      <c r="H731" s="201">
        <v>0.19300000000000001</v>
      </c>
      <c r="I731" s="202"/>
      <c r="J731" s="203">
        <f>ROUND(I731*H731,2)</f>
        <v>0</v>
      </c>
      <c r="K731" s="204"/>
      <c r="L731" s="44"/>
      <c r="M731" s="205" t="s">
        <v>19</v>
      </c>
      <c r="N731" s="206" t="s">
        <v>42</v>
      </c>
      <c r="O731" s="84"/>
      <c r="P731" s="207">
        <f>O731*H731</f>
        <v>0</v>
      </c>
      <c r="Q731" s="207">
        <v>0</v>
      </c>
      <c r="R731" s="207">
        <f>Q731*H731</f>
        <v>0</v>
      </c>
      <c r="S731" s="207">
        <v>0</v>
      </c>
      <c r="T731" s="208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09" t="s">
        <v>189</v>
      </c>
      <c r="AT731" s="209" t="s">
        <v>148</v>
      </c>
      <c r="AU731" s="209" t="s">
        <v>79</v>
      </c>
      <c r="AY731" s="17" t="s">
        <v>145</v>
      </c>
      <c r="BE731" s="210">
        <f>IF(N731="základní",J731,0)</f>
        <v>0</v>
      </c>
      <c r="BF731" s="210">
        <f>IF(N731="snížená",J731,0)</f>
        <v>0</v>
      </c>
      <c r="BG731" s="210">
        <f>IF(N731="zákl. přenesená",J731,0)</f>
        <v>0</v>
      </c>
      <c r="BH731" s="210">
        <f>IF(N731="sníž. přenesená",J731,0)</f>
        <v>0</v>
      </c>
      <c r="BI731" s="210">
        <f>IF(N731="nulová",J731,0)</f>
        <v>0</v>
      </c>
      <c r="BJ731" s="17" t="s">
        <v>79</v>
      </c>
      <c r="BK731" s="210">
        <f>ROUND(I731*H731,2)</f>
        <v>0</v>
      </c>
      <c r="BL731" s="17" t="s">
        <v>189</v>
      </c>
      <c r="BM731" s="209" t="s">
        <v>982</v>
      </c>
    </row>
    <row r="732" s="11" customFormat="1" ht="25.92" customHeight="1">
      <c r="A732" s="11"/>
      <c r="B732" s="183"/>
      <c r="C732" s="184"/>
      <c r="D732" s="185" t="s">
        <v>70</v>
      </c>
      <c r="E732" s="186" t="s">
        <v>983</v>
      </c>
      <c r="F732" s="186" t="s">
        <v>984</v>
      </c>
      <c r="G732" s="184"/>
      <c r="H732" s="184"/>
      <c r="I732" s="187"/>
      <c r="J732" s="188">
        <f>BK732</f>
        <v>0</v>
      </c>
      <c r="K732" s="184"/>
      <c r="L732" s="189"/>
      <c r="M732" s="190"/>
      <c r="N732" s="191"/>
      <c r="O732" s="191"/>
      <c r="P732" s="192">
        <f>SUM(P733:P799)</f>
        <v>0</v>
      </c>
      <c r="Q732" s="191"/>
      <c r="R732" s="192">
        <f>SUM(R733:R799)</f>
        <v>0</v>
      </c>
      <c r="S732" s="191"/>
      <c r="T732" s="193">
        <f>SUM(T733:T799)</f>
        <v>0</v>
      </c>
      <c r="U732" s="11"/>
      <c r="V732" s="11"/>
      <c r="W732" s="11"/>
      <c r="X732" s="11"/>
      <c r="Y732" s="11"/>
      <c r="Z732" s="11"/>
      <c r="AA732" s="11"/>
      <c r="AB732" s="11"/>
      <c r="AC732" s="11"/>
      <c r="AD732" s="11"/>
      <c r="AE732" s="11"/>
      <c r="AR732" s="194" t="s">
        <v>81</v>
      </c>
      <c r="AT732" s="195" t="s">
        <v>70</v>
      </c>
      <c r="AU732" s="195" t="s">
        <v>71</v>
      </c>
      <c r="AY732" s="194" t="s">
        <v>145</v>
      </c>
      <c r="BK732" s="196">
        <f>SUM(BK733:BK799)</f>
        <v>0</v>
      </c>
    </row>
    <row r="733" s="2" customFormat="1" ht="21.75" customHeight="1">
      <c r="A733" s="38"/>
      <c r="B733" s="39"/>
      <c r="C733" s="197" t="s">
        <v>985</v>
      </c>
      <c r="D733" s="197" t="s">
        <v>148</v>
      </c>
      <c r="E733" s="198" t="s">
        <v>986</v>
      </c>
      <c r="F733" s="199" t="s">
        <v>987</v>
      </c>
      <c r="G733" s="200" t="s">
        <v>188</v>
      </c>
      <c r="H733" s="201">
        <v>356.03199999999998</v>
      </c>
      <c r="I733" s="202"/>
      <c r="J733" s="203">
        <f>ROUND(I733*H733,2)</f>
        <v>0</v>
      </c>
      <c r="K733" s="204"/>
      <c r="L733" s="44"/>
      <c r="M733" s="205" t="s">
        <v>19</v>
      </c>
      <c r="N733" s="206" t="s">
        <v>42</v>
      </c>
      <c r="O733" s="84"/>
      <c r="P733" s="207">
        <f>O733*H733</f>
        <v>0</v>
      </c>
      <c r="Q733" s="207">
        <v>0</v>
      </c>
      <c r="R733" s="207">
        <f>Q733*H733</f>
        <v>0</v>
      </c>
      <c r="S733" s="207">
        <v>0</v>
      </c>
      <c r="T733" s="208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09" t="s">
        <v>189</v>
      </c>
      <c r="AT733" s="209" t="s">
        <v>148</v>
      </c>
      <c r="AU733" s="209" t="s">
        <v>79</v>
      </c>
      <c r="AY733" s="17" t="s">
        <v>145</v>
      </c>
      <c r="BE733" s="210">
        <f>IF(N733="základní",J733,0)</f>
        <v>0</v>
      </c>
      <c r="BF733" s="210">
        <f>IF(N733="snížená",J733,0)</f>
        <v>0</v>
      </c>
      <c r="BG733" s="210">
        <f>IF(N733="zákl. přenesená",J733,0)</f>
        <v>0</v>
      </c>
      <c r="BH733" s="210">
        <f>IF(N733="sníž. přenesená",J733,0)</f>
        <v>0</v>
      </c>
      <c r="BI733" s="210">
        <f>IF(N733="nulová",J733,0)</f>
        <v>0</v>
      </c>
      <c r="BJ733" s="17" t="s">
        <v>79</v>
      </c>
      <c r="BK733" s="210">
        <f>ROUND(I733*H733,2)</f>
        <v>0</v>
      </c>
      <c r="BL733" s="17" t="s">
        <v>189</v>
      </c>
      <c r="BM733" s="209" t="s">
        <v>988</v>
      </c>
    </row>
    <row r="734" s="12" customFormat="1">
      <c r="A734" s="12"/>
      <c r="B734" s="211"/>
      <c r="C734" s="212"/>
      <c r="D734" s="213" t="s">
        <v>153</v>
      </c>
      <c r="E734" s="214" t="s">
        <v>19</v>
      </c>
      <c r="F734" s="215" t="s">
        <v>989</v>
      </c>
      <c r="G734" s="212"/>
      <c r="H734" s="216">
        <v>20.600000000000001</v>
      </c>
      <c r="I734" s="217"/>
      <c r="J734" s="212"/>
      <c r="K734" s="212"/>
      <c r="L734" s="218"/>
      <c r="M734" s="219"/>
      <c r="N734" s="220"/>
      <c r="O734" s="220"/>
      <c r="P734" s="220"/>
      <c r="Q734" s="220"/>
      <c r="R734" s="220"/>
      <c r="S734" s="220"/>
      <c r="T734" s="221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T734" s="222" t="s">
        <v>153</v>
      </c>
      <c r="AU734" s="222" t="s">
        <v>79</v>
      </c>
      <c r="AV734" s="12" t="s">
        <v>81</v>
      </c>
      <c r="AW734" s="12" t="s">
        <v>33</v>
      </c>
      <c r="AX734" s="12" t="s">
        <v>71</v>
      </c>
      <c r="AY734" s="222" t="s">
        <v>145</v>
      </c>
    </row>
    <row r="735" s="12" customFormat="1">
      <c r="A735" s="12"/>
      <c r="B735" s="211"/>
      <c r="C735" s="212"/>
      <c r="D735" s="213" t="s">
        <v>153</v>
      </c>
      <c r="E735" s="214" t="s">
        <v>19</v>
      </c>
      <c r="F735" s="215" t="s">
        <v>990</v>
      </c>
      <c r="G735" s="212"/>
      <c r="H735" s="216">
        <v>0.089999999999999997</v>
      </c>
      <c r="I735" s="217"/>
      <c r="J735" s="212"/>
      <c r="K735" s="212"/>
      <c r="L735" s="218"/>
      <c r="M735" s="219"/>
      <c r="N735" s="220"/>
      <c r="O735" s="220"/>
      <c r="P735" s="220"/>
      <c r="Q735" s="220"/>
      <c r="R735" s="220"/>
      <c r="S735" s="220"/>
      <c r="T735" s="221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T735" s="222" t="s">
        <v>153</v>
      </c>
      <c r="AU735" s="222" t="s">
        <v>79</v>
      </c>
      <c r="AV735" s="12" t="s">
        <v>81</v>
      </c>
      <c r="AW735" s="12" t="s">
        <v>33</v>
      </c>
      <c r="AX735" s="12" t="s">
        <v>71</v>
      </c>
      <c r="AY735" s="222" t="s">
        <v>145</v>
      </c>
    </row>
    <row r="736" s="12" customFormat="1">
      <c r="A736" s="12"/>
      <c r="B736" s="211"/>
      <c r="C736" s="212"/>
      <c r="D736" s="213" t="s">
        <v>153</v>
      </c>
      <c r="E736" s="214" t="s">
        <v>19</v>
      </c>
      <c r="F736" s="215" t="s">
        <v>991</v>
      </c>
      <c r="G736" s="212"/>
      <c r="H736" s="216">
        <v>9.4800000000000004</v>
      </c>
      <c r="I736" s="217"/>
      <c r="J736" s="212"/>
      <c r="K736" s="212"/>
      <c r="L736" s="218"/>
      <c r="M736" s="219"/>
      <c r="N736" s="220"/>
      <c r="O736" s="220"/>
      <c r="P736" s="220"/>
      <c r="Q736" s="220"/>
      <c r="R736" s="220"/>
      <c r="S736" s="220"/>
      <c r="T736" s="221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T736" s="222" t="s">
        <v>153</v>
      </c>
      <c r="AU736" s="222" t="s">
        <v>79</v>
      </c>
      <c r="AV736" s="12" t="s">
        <v>81</v>
      </c>
      <c r="AW736" s="12" t="s">
        <v>33</v>
      </c>
      <c r="AX736" s="12" t="s">
        <v>71</v>
      </c>
      <c r="AY736" s="222" t="s">
        <v>145</v>
      </c>
    </row>
    <row r="737" s="12" customFormat="1">
      <c r="A737" s="12"/>
      <c r="B737" s="211"/>
      <c r="C737" s="212"/>
      <c r="D737" s="213" t="s">
        <v>153</v>
      </c>
      <c r="E737" s="214" t="s">
        <v>19</v>
      </c>
      <c r="F737" s="215" t="s">
        <v>992</v>
      </c>
      <c r="G737" s="212"/>
      <c r="H737" s="216">
        <v>16.800000000000001</v>
      </c>
      <c r="I737" s="217"/>
      <c r="J737" s="212"/>
      <c r="K737" s="212"/>
      <c r="L737" s="218"/>
      <c r="M737" s="219"/>
      <c r="N737" s="220"/>
      <c r="O737" s="220"/>
      <c r="P737" s="220"/>
      <c r="Q737" s="220"/>
      <c r="R737" s="220"/>
      <c r="S737" s="220"/>
      <c r="T737" s="221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T737" s="222" t="s">
        <v>153</v>
      </c>
      <c r="AU737" s="222" t="s">
        <v>79</v>
      </c>
      <c r="AV737" s="12" t="s">
        <v>81</v>
      </c>
      <c r="AW737" s="12" t="s">
        <v>33</v>
      </c>
      <c r="AX737" s="12" t="s">
        <v>71</v>
      </c>
      <c r="AY737" s="222" t="s">
        <v>145</v>
      </c>
    </row>
    <row r="738" s="12" customFormat="1">
      <c r="A738" s="12"/>
      <c r="B738" s="211"/>
      <c r="C738" s="212"/>
      <c r="D738" s="213" t="s">
        <v>153</v>
      </c>
      <c r="E738" s="214" t="s">
        <v>19</v>
      </c>
      <c r="F738" s="215" t="s">
        <v>993</v>
      </c>
      <c r="G738" s="212"/>
      <c r="H738" s="216">
        <v>25.199999999999999</v>
      </c>
      <c r="I738" s="217"/>
      <c r="J738" s="212"/>
      <c r="K738" s="212"/>
      <c r="L738" s="218"/>
      <c r="M738" s="219"/>
      <c r="N738" s="220"/>
      <c r="O738" s="220"/>
      <c r="P738" s="220"/>
      <c r="Q738" s="220"/>
      <c r="R738" s="220"/>
      <c r="S738" s="220"/>
      <c r="T738" s="221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T738" s="222" t="s">
        <v>153</v>
      </c>
      <c r="AU738" s="222" t="s">
        <v>79</v>
      </c>
      <c r="AV738" s="12" t="s">
        <v>81</v>
      </c>
      <c r="AW738" s="12" t="s">
        <v>33</v>
      </c>
      <c r="AX738" s="12" t="s">
        <v>71</v>
      </c>
      <c r="AY738" s="222" t="s">
        <v>145</v>
      </c>
    </row>
    <row r="739" s="12" customFormat="1">
      <c r="A739" s="12"/>
      <c r="B739" s="211"/>
      <c r="C739" s="212"/>
      <c r="D739" s="213" t="s">
        <v>153</v>
      </c>
      <c r="E739" s="214" t="s">
        <v>19</v>
      </c>
      <c r="F739" s="215" t="s">
        <v>994</v>
      </c>
      <c r="G739" s="212"/>
      <c r="H739" s="216">
        <v>11.6</v>
      </c>
      <c r="I739" s="217"/>
      <c r="J739" s="212"/>
      <c r="K739" s="212"/>
      <c r="L739" s="218"/>
      <c r="M739" s="219"/>
      <c r="N739" s="220"/>
      <c r="O739" s="220"/>
      <c r="P739" s="220"/>
      <c r="Q739" s="220"/>
      <c r="R739" s="220"/>
      <c r="S739" s="220"/>
      <c r="T739" s="221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T739" s="222" t="s">
        <v>153</v>
      </c>
      <c r="AU739" s="222" t="s">
        <v>79</v>
      </c>
      <c r="AV739" s="12" t="s">
        <v>81</v>
      </c>
      <c r="AW739" s="12" t="s">
        <v>33</v>
      </c>
      <c r="AX739" s="12" t="s">
        <v>71</v>
      </c>
      <c r="AY739" s="222" t="s">
        <v>145</v>
      </c>
    </row>
    <row r="740" s="12" customFormat="1">
      <c r="A740" s="12"/>
      <c r="B740" s="211"/>
      <c r="C740" s="212"/>
      <c r="D740" s="213" t="s">
        <v>153</v>
      </c>
      <c r="E740" s="214" t="s">
        <v>19</v>
      </c>
      <c r="F740" s="215" t="s">
        <v>995</v>
      </c>
      <c r="G740" s="212"/>
      <c r="H740" s="216">
        <v>24</v>
      </c>
      <c r="I740" s="217"/>
      <c r="J740" s="212"/>
      <c r="K740" s="212"/>
      <c r="L740" s="218"/>
      <c r="M740" s="219"/>
      <c r="N740" s="220"/>
      <c r="O740" s="220"/>
      <c r="P740" s="220"/>
      <c r="Q740" s="220"/>
      <c r="R740" s="220"/>
      <c r="S740" s="220"/>
      <c r="T740" s="221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T740" s="222" t="s">
        <v>153</v>
      </c>
      <c r="AU740" s="222" t="s">
        <v>79</v>
      </c>
      <c r="AV740" s="12" t="s">
        <v>81</v>
      </c>
      <c r="AW740" s="12" t="s">
        <v>33</v>
      </c>
      <c r="AX740" s="12" t="s">
        <v>71</v>
      </c>
      <c r="AY740" s="222" t="s">
        <v>145</v>
      </c>
    </row>
    <row r="741" s="12" customFormat="1">
      <c r="A741" s="12"/>
      <c r="B741" s="211"/>
      <c r="C741" s="212"/>
      <c r="D741" s="213" t="s">
        <v>153</v>
      </c>
      <c r="E741" s="214" t="s">
        <v>19</v>
      </c>
      <c r="F741" s="215" t="s">
        <v>996</v>
      </c>
      <c r="G741" s="212"/>
      <c r="H741" s="216">
        <v>15.6</v>
      </c>
      <c r="I741" s="217"/>
      <c r="J741" s="212"/>
      <c r="K741" s="212"/>
      <c r="L741" s="218"/>
      <c r="M741" s="219"/>
      <c r="N741" s="220"/>
      <c r="O741" s="220"/>
      <c r="P741" s="220"/>
      <c r="Q741" s="220"/>
      <c r="R741" s="220"/>
      <c r="S741" s="220"/>
      <c r="T741" s="221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T741" s="222" t="s">
        <v>153</v>
      </c>
      <c r="AU741" s="222" t="s">
        <v>79</v>
      </c>
      <c r="AV741" s="12" t="s">
        <v>81</v>
      </c>
      <c r="AW741" s="12" t="s">
        <v>33</v>
      </c>
      <c r="AX741" s="12" t="s">
        <v>71</v>
      </c>
      <c r="AY741" s="222" t="s">
        <v>145</v>
      </c>
    </row>
    <row r="742" s="12" customFormat="1">
      <c r="A742" s="12"/>
      <c r="B742" s="211"/>
      <c r="C742" s="212"/>
      <c r="D742" s="213" t="s">
        <v>153</v>
      </c>
      <c r="E742" s="214" t="s">
        <v>19</v>
      </c>
      <c r="F742" s="215" t="s">
        <v>997</v>
      </c>
      <c r="G742" s="212"/>
      <c r="H742" s="216">
        <v>14.9</v>
      </c>
      <c r="I742" s="217"/>
      <c r="J742" s="212"/>
      <c r="K742" s="212"/>
      <c r="L742" s="218"/>
      <c r="M742" s="219"/>
      <c r="N742" s="220"/>
      <c r="O742" s="220"/>
      <c r="P742" s="220"/>
      <c r="Q742" s="220"/>
      <c r="R742" s="220"/>
      <c r="S742" s="220"/>
      <c r="T742" s="221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T742" s="222" t="s">
        <v>153</v>
      </c>
      <c r="AU742" s="222" t="s">
        <v>79</v>
      </c>
      <c r="AV742" s="12" t="s">
        <v>81</v>
      </c>
      <c r="AW742" s="12" t="s">
        <v>33</v>
      </c>
      <c r="AX742" s="12" t="s">
        <v>71</v>
      </c>
      <c r="AY742" s="222" t="s">
        <v>145</v>
      </c>
    </row>
    <row r="743" s="12" customFormat="1">
      <c r="A743" s="12"/>
      <c r="B743" s="211"/>
      <c r="C743" s="212"/>
      <c r="D743" s="213" t="s">
        <v>153</v>
      </c>
      <c r="E743" s="214" t="s">
        <v>19</v>
      </c>
      <c r="F743" s="215" t="s">
        <v>998</v>
      </c>
      <c r="G743" s="212"/>
      <c r="H743" s="216">
        <v>16.300000000000001</v>
      </c>
      <c r="I743" s="217"/>
      <c r="J743" s="212"/>
      <c r="K743" s="212"/>
      <c r="L743" s="218"/>
      <c r="M743" s="219"/>
      <c r="N743" s="220"/>
      <c r="O743" s="220"/>
      <c r="P743" s="220"/>
      <c r="Q743" s="220"/>
      <c r="R743" s="220"/>
      <c r="S743" s="220"/>
      <c r="T743" s="221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T743" s="222" t="s">
        <v>153</v>
      </c>
      <c r="AU743" s="222" t="s">
        <v>79</v>
      </c>
      <c r="AV743" s="12" t="s">
        <v>81</v>
      </c>
      <c r="AW743" s="12" t="s">
        <v>33</v>
      </c>
      <c r="AX743" s="12" t="s">
        <v>71</v>
      </c>
      <c r="AY743" s="222" t="s">
        <v>145</v>
      </c>
    </row>
    <row r="744" s="12" customFormat="1">
      <c r="A744" s="12"/>
      <c r="B744" s="211"/>
      <c r="C744" s="212"/>
      <c r="D744" s="213" t="s">
        <v>153</v>
      </c>
      <c r="E744" s="214" t="s">
        <v>19</v>
      </c>
      <c r="F744" s="215" t="s">
        <v>999</v>
      </c>
      <c r="G744" s="212"/>
      <c r="H744" s="216">
        <v>19.5</v>
      </c>
      <c r="I744" s="217"/>
      <c r="J744" s="212"/>
      <c r="K744" s="212"/>
      <c r="L744" s="218"/>
      <c r="M744" s="219"/>
      <c r="N744" s="220"/>
      <c r="O744" s="220"/>
      <c r="P744" s="220"/>
      <c r="Q744" s="220"/>
      <c r="R744" s="220"/>
      <c r="S744" s="220"/>
      <c r="T744" s="221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T744" s="222" t="s">
        <v>153</v>
      </c>
      <c r="AU744" s="222" t="s">
        <v>79</v>
      </c>
      <c r="AV744" s="12" t="s">
        <v>81</v>
      </c>
      <c r="AW744" s="12" t="s">
        <v>33</v>
      </c>
      <c r="AX744" s="12" t="s">
        <v>71</v>
      </c>
      <c r="AY744" s="222" t="s">
        <v>145</v>
      </c>
    </row>
    <row r="745" s="12" customFormat="1">
      <c r="A745" s="12"/>
      <c r="B745" s="211"/>
      <c r="C745" s="212"/>
      <c r="D745" s="213" t="s">
        <v>153</v>
      </c>
      <c r="E745" s="214" t="s">
        <v>19</v>
      </c>
      <c r="F745" s="215" t="s">
        <v>1000</v>
      </c>
      <c r="G745" s="212"/>
      <c r="H745" s="216">
        <v>15.94</v>
      </c>
      <c r="I745" s="217"/>
      <c r="J745" s="212"/>
      <c r="K745" s="212"/>
      <c r="L745" s="218"/>
      <c r="M745" s="219"/>
      <c r="N745" s="220"/>
      <c r="O745" s="220"/>
      <c r="P745" s="220"/>
      <c r="Q745" s="220"/>
      <c r="R745" s="220"/>
      <c r="S745" s="220"/>
      <c r="T745" s="221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T745" s="222" t="s">
        <v>153</v>
      </c>
      <c r="AU745" s="222" t="s">
        <v>79</v>
      </c>
      <c r="AV745" s="12" t="s">
        <v>81</v>
      </c>
      <c r="AW745" s="12" t="s">
        <v>33</v>
      </c>
      <c r="AX745" s="12" t="s">
        <v>71</v>
      </c>
      <c r="AY745" s="222" t="s">
        <v>145</v>
      </c>
    </row>
    <row r="746" s="12" customFormat="1">
      <c r="A746" s="12"/>
      <c r="B746" s="211"/>
      <c r="C746" s="212"/>
      <c r="D746" s="213" t="s">
        <v>153</v>
      </c>
      <c r="E746" s="214" t="s">
        <v>19</v>
      </c>
      <c r="F746" s="215" t="s">
        <v>1001</v>
      </c>
      <c r="G746" s="212"/>
      <c r="H746" s="216">
        <v>18.370000000000001</v>
      </c>
      <c r="I746" s="217"/>
      <c r="J746" s="212"/>
      <c r="K746" s="212"/>
      <c r="L746" s="218"/>
      <c r="M746" s="219"/>
      <c r="N746" s="220"/>
      <c r="O746" s="220"/>
      <c r="P746" s="220"/>
      <c r="Q746" s="220"/>
      <c r="R746" s="220"/>
      <c r="S746" s="220"/>
      <c r="T746" s="221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T746" s="222" t="s">
        <v>153</v>
      </c>
      <c r="AU746" s="222" t="s">
        <v>79</v>
      </c>
      <c r="AV746" s="12" t="s">
        <v>81</v>
      </c>
      <c r="AW746" s="12" t="s">
        <v>33</v>
      </c>
      <c r="AX746" s="12" t="s">
        <v>71</v>
      </c>
      <c r="AY746" s="222" t="s">
        <v>145</v>
      </c>
    </row>
    <row r="747" s="12" customFormat="1">
      <c r="A747" s="12"/>
      <c r="B747" s="211"/>
      <c r="C747" s="212"/>
      <c r="D747" s="213" t="s">
        <v>153</v>
      </c>
      <c r="E747" s="214" t="s">
        <v>19</v>
      </c>
      <c r="F747" s="215" t="s">
        <v>1002</v>
      </c>
      <c r="G747" s="212"/>
      <c r="H747" s="216">
        <v>16.800000000000001</v>
      </c>
      <c r="I747" s="217"/>
      <c r="J747" s="212"/>
      <c r="K747" s="212"/>
      <c r="L747" s="218"/>
      <c r="M747" s="219"/>
      <c r="N747" s="220"/>
      <c r="O747" s="220"/>
      <c r="P747" s="220"/>
      <c r="Q747" s="220"/>
      <c r="R747" s="220"/>
      <c r="S747" s="220"/>
      <c r="T747" s="221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T747" s="222" t="s">
        <v>153</v>
      </c>
      <c r="AU747" s="222" t="s">
        <v>79</v>
      </c>
      <c r="AV747" s="12" t="s">
        <v>81</v>
      </c>
      <c r="AW747" s="12" t="s">
        <v>33</v>
      </c>
      <c r="AX747" s="12" t="s">
        <v>71</v>
      </c>
      <c r="AY747" s="222" t="s">
        <v>145</v>
      </c>
    </row>
    <row r="748" s="12" customFormat="1">
      <c r="A748" s="12"/>
      <c r="B748" s="211"/>
      <c r="C748" s="212"/>
      <c r="D748" s="213" t="s">
        <v>153</v>
      </c>
      <c r="E748" s="214" t="s">
        <v>19</v>
      </c>
      <c r="F748" s="215" t="s">
        <v>1003</v>
      </c>
      <c r="G748" s="212"/>
      <c r="H748" s="216">
        <v>23.5</v>
      </c>
      <c r="I748" s="217"/>
      <c r="J748" s="212"/>
      <c r="K748" s="212"/>
      <c r="L748" s="218"/>
      <c r="M748" s="219"/>
      <c r="N748" s="220"/>
      <c r="O748" s="220"/>
      <c r="P748" s="220"/>
      <c r="Q748" s="220"/>
      <c r="R748" s="220"/>
      <c r="S748" s="220"/>
      <c r="T748" s="221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T748" s="222" t="s">
        <v>153</v>
      </c>
      <c r="AU748" s="222" t="s">
        <v>79</v>
      </c>
      <c r="AV748" s="12" t="s">
        <v>81</v>
      </c>
      <c r="AW748" s="12" t="s">
        <v>33</v>
      </c>
      <c r="AX748" s="12" t="s">
        <v>71</v>
      </c>
      <c r="AY748" s="222" t="s">
        <v>145</v>
      </c>
    </row>
    <row r="749" s="12" customFormat="1">
      <c r="A749" s="12"/>
      <c r="B749" s="211"/>
      <c r="C749" s="212"/>
      <c r="D749" s="213" t="s">
        <v>153</v>
      </c>
      <c r="E749" s="214" t="s">
        <v>19</v>
      </c>
      <c r="F749" s="215" t="s">
        <v>1004</v>
      </c>
      <c r="G749" s="212"/>
      <c r="H749" s="216">
        <v>8.4000000000000004</v>
      </c>
      <c r="I749" s="217"/>
      <c r="J749" s="212"/>
      <c r="K749" s="212"/>
      <c r="L749" s="218"/>
      <c r="M749" s="219"/>
      <c r="N749" s="220"/>
      <c r="O749" s="220"/>
      <c r="P749" s="220"/>
      <c r="Q749" s="220"/>
      <c r="R749" s="220"/>
      <c r="S749" s="220"/>
      <c r="T749" s="221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T749" s="222" t="s">
        <v>153</v>
      </c>
      <c r="AU749" s="222" t="s">
        <v>79</v>
      </c>
      <c r="AV749" s="12" t="s">
        <v>81</v>
      </c>
      <c r="AW749" s="12" t="s">
        <v>33</v>
      </c>
      <c r="AX749" s="12" t="s">
        <v>71</v>
      </c>
      <c r="AY749" s="222" t="s">
        <v>145</v>
      </c>
    </row>
    <row r="750" s="12" customFormat="1">
      <c r="A750" s="12"/>
      <c r="B750" s="211"/>
      <c r="C750" s="212"/>
      <c r="D750" s="213" t="s">
        <v>153</v>
      </c>
      <c r="E750" s="214" t="s">
        <v>19</v>
      </c>
      <c r="F750" s="215" t="s">
        <v>569</v>
      </c>
      <c r="G750" s="212"/>
      <c r="H750" s="216">
        <v>6.5999999999999996</v>
      </c>
      <c r="I750" s="217"/>
      <c r="J750" s="212"/>
      <c r="K750" s="212"/>
      <c r="L750" s="218"/>
      <c r="M750" s="219"/>
      <c r="N750" s="220"/>
      <c r="O750" s="220"/>
      <c r="P750" s="220"/>
      <c r="Q750" s="220"/>
      <c r="R750" s="220"/>
      <c r="S750" s="220"/>
      <c r="T750" s="221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T750" s="222" t="s">
        <v>153</v>
      </c>
      <c r="AU750" s="222" t="s">
        <v>79</v>
      </c>
      <c r="AV750" s="12" t="s">
        <v>81</v>
      </c>
      <c r="AW750" s="12" t="s">
        <v>33</v>
      </c>
      <c r="AX750" s="12" t="s">
        <v>71</v>
      </c>
      <c r="AY750" s="222" t="s">
        <v>145</v>
      </c>
    </row>
    <row r="751" s="12" customFormat="1">
      <c r="A751" s="12"/>
      <c r="B751" s="211"/>
      <c r="C751" s="212"/>
      <c r="D751" s="213" t="s">
        <v>153</v>
      </c>
      <c r="E751" s="214" t="s">
        <v>19</v>
      </c>
      <c r="F751" s="215" t="s">
        <v>570</v>
      </c>
      <c r="G751" s="212"/>
      <c r="H751" s="216">
        <v>8.0800000000000001</v>
      </c>
      <c r="I751" s="217"/>
      <c r="J751" s="212"/>
      <c r="K751" s="212"/>
      <c r="L751" s="218"/>
      <c r="M751" s="219"/>
      <c r="N751" s="220"/>
      <c r="O751" s="220"/>
      <c r="P751" s="220"/>
      <c r="Q751" s="220"/>
      <c r="R751" s="220"/>
      <c r="S751" s="220"/>
      <c r="T751" s="221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T751" s="222" t="s">
        <v>153</v>
      </c>
      <c r="AU751" s="222" t="s">
        <v>79</v>
      </c>
      <c r="AV751" s="12" t="s">
        <v>81</v>
      </c>
      <c r="AW751" s="12" t="s">
        <v>33</v>
      </c>
      <c r="AX751" s="12" t="s">
        <v>71</v>
      </c>
      <c r="AY751" s="222" t="s">
        <v>145</v>
      </c>
    </row>
    <row r="752" s="12" customFormat="1">
      <c r="A752" s="12"/>
      <c r="B752" s="211"/>
      <c r="C752" s="212"/>
      <c r="D752" s="213" t="s">
        <v>153</v>
      </c>
      <c r="E752" s="214" t="s">
        <v>19</v>
      </c>
      <c r="F752" s="215" t="s">
        <v>1005</v>
      </c>
      <c r="G752" s="212"/>
      <c r="H752" s="216">
        <v>14.6</v>
      </c>
      <c r="I752" s="217"/>
      <c r="J752" s="212"/>
      <c r="K752" s="212"/>
      <c r="L752" s="218"/>
      <c r="M752" s="219"/>
      <c r="N752" s="220"/>
      <c r="O752" s="220"/>
      <c r="P752" s="220"/>
      <c r="Q752" s="220"/>
      <c r="R752" s="220"/>
      <c r="S752" s="220"/>
      <c r="T752" s="221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T752" s="222" t="s">
        <v>153</v>
      </c>
      <c r="AU752" s="222" t="s">
        <v>79</v>
      </c>
      <c r="AV752" s="12" t="s">
        <v>81</v>
      </c>
      <c r="AW752" s="12" t="s">
        <v>33</v>
      </c>
      <c r="AX752" s="12" t="s">
        <v>71</v>
      </c>
      <c r="AY752" s="222" t="s">
        <v>145</v>
      </c>
    </row>
    <row r="753" s="12" customFormat="1">
      <c r="A753" s="12"/>
      <c r="B753" s="211"/>
      <c r="C753" s="212"/>
      <c r="D753" s="213" t="s">
        <v>153</v>
      </c>
      <c r="E753" s="214" t="s">
        <v>19</v>
      </c>
      <c r="F753" s="215" t="s">
        <v>572</v>
      </c>
      <c r="G753" s="212"/>
      <c r="H753" s="216">
        <v>7.7199999999999998</v>
      </c>
      <c r="I753" s="217"/>
      <c r="J753" s="212"/>
      <c r="K753" s="212"/>
      <c r="L753" s="218"/>
      <c r="M753" s="219"/>
      <c r="N753" s="220"/>
      <c r="O753" s="220"/>
      <c r="P753" s="220"/>
      <c r="Q753" s="220"/>
      <c r="R753" s="220"/>
      <c r="S753" s="220"/>
      <c r="T753" s="221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T753" s="222" t="s">
        <v>153</v>
      </c>
      <c r="AU753" s="222" t="s">
        <v>79</v>
      </c>
      <c r="AV753" s="12" t="s">
        <v>81</v>
      </c>
      <c r="AW753" s="12" t="s">
        <v>33</v>
      </c>
      <c r="AX753" s="12" t="s">
        <v>71</v>
      </c>
      <c r="AY753" s="222" t="s">
        <v>145</v>
      </c>
    </row>
    <row r="754" s="12" customFormat="1">
      <c r="A754" s="12"/>
      <c r="B754" s="211"/>
      <c r="C754" s="212"/>
      <c r="D754" s="213" t="s">
        <v>153</v>
      </c>
      <c r="E754" s="214" t="s">
        <v>19</v>
      </c>
      <c r="F754" s="215" t="s">
        <v>573</v>
      </c>
      <c r="G754" s="212"/>
      <c r="H754" s="216">
        <v>11.24</v>
      </c>
      <c r="I754" s="217"/>
      <c r="J754" s="212"/>
      <c r="K754" s="212"/>
      <c r="L754" s="218"/>
      <c r="M754" s="219"/>
      <c r="N754" s="220"/>
      <c r="O754" s="220"/>
      <c r="P754" s="220"/>
      <c r="Q754" s="220"/>
      <c r="R754" s="220"/>
      <c r="S754" s="220"/>
      <c r="T754" s="221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T754" s="222" t="s">
        <v>153</v>
      </c>
      <c r="AU754" s="222" t="s">
        <v>79</v>
      </c>
      <c r="AV754" s="12" t="s">
        <v>81</v>
      </c>
      <c r="AW754" s="12" t="s">
        <v>33</v>
      </c>
      <c r="AX754" s="12" t="s">
        <v>71</v>
      </c>
      <c r="AY754" s="222" t="s">
        <v>145</v>
      </c>
    </row>
    <row r="755" s="12" customFormat="1">
      <c r="A755" s="12"/>
      <c r="B755" s="211"/>
      <c r="C755" s="212"/>
      <c r="D755" s="213" t="s">
        <v>153</v>
      </c>
      <c r="E755" s="214" t="s">
        <v>19</v>
      </c>
      <c r="F755" s="215" t="s">
        <v>1006</v>
      </c>
      <c r="G755" s="212"/>
      <c r="H755" s="216">
        <v>17.596</v>
      </c>
      <c r="I755" s="217"/>
      <c r="J755" s="212"/>
      <c r="K755" s="212"/>
      <c r="L755" s="218"/>
      <c r="M755" s="219"/>
      <c r="N755" s="220"/>
      <c r="O755" s="220"/>
      <c r="P755" s="220"/>
      <c r="Q755" s="220"/>
      <c r="R755" s="220"/>
      <c r="S755" s="220"/>
      <c r="T755" s="221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T755" s="222" t="s">
        <v>153</v>
      </c>
      <c r="AU755" s="222" t="s">
        <v>79</v>
      </c>
      <c r="AV755" s="12" t="s">
        <v>81</v>
      </c>
      <c r="AW755" s="12" t="s">
        <v>33</v>
      </c>
      <c r="AX755" s="12" t="s">
        <v>71</v>
      </c>
      <c r="AY755" s="222" t="s">
        <v>145</v>
      </c>
    </row>
    <row r="756" s="12" customFormat="1">
      <c r="A756" s="12"/>
      <c r="B756" s="211"/>
      <c r="C756" s="212"/>
      <c r="D756" s="213" t="s">
        <v>153</v>
      </c>
      <c r="E756" s="214" t="s">
        <v>19</v>
      </c>
      <c r="F756" s="215" t="s">
        <v>1007</v>
      </c>
      <c r="G756" s="212"/>
      <c r="H756" s="216">
        <v>7.7599999999999998</v>
      </c>
      <c r="I756" s="217"/>
      <c r="J756" s="212"/>
      <c r="K756" s="212"/>
      <c r="L756" s="218"/>
      <c r="M756" s="219"/>
      <c r="N756" s="220"/>
      <c r="O756" s="220"/>
      <c r="P756" s="220"/>
      <c r="Q756" s="220"/>
      <c r="R756" s="220"/>
      <c r="S756" s="220"/>
      <c r="T756" s="221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T756" s="222" t="s">
        <v>153</v>
      </c>
      <c r="AU756" s="222" t="s">
        <v>79</v>
      </c>
      <c r="AV756" s="12" t="s">
        <v>81</v>
      </c>
      <c r="AW756" s="12" t="s">
        <v>33</v>
      </c>
      <c r="AX756" s="12" t="s">
        <v>71</v>
      </c>
      <c r="AY756" s="222" t="s">
        <v>145</v>
      </c>
    </row>
    <row r="757" s="12" customFormat="1">
      <c r="A757" s="12"/>
      <c r="B757" s="211"/>
      <c r="C757" s="212"/>
      <c r="D757" s="213" t="s">
        <v>153</v>
      </c>
      <c r="E757" s="214" t="s">
        <v>19</v>
      </c>
      <c r="F757" s="215" t="s">
        <v>1008</v>
      </c>
      <c r="G757" s="212"/>
      <c r="H757" s="216">
        <v>17.596</v>
      </c>
      <c r="I757" s="217"/>
      <c r="J757" s="212"/>
      <c r="K757" s="212"/>
      <c r="L757" s="218"/>
      <c r="M757" s="219"/>
      <c r="N757" s="220"/>
      <c r="O757" s="220"/>
      <c r="P757" s="220"/>
      <c r="Q757" s="220"/>
      <c r="R757" s="220"/>
      <c r="S757" s="220"/>
      <c r="T757" s="221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T757" s="222" t="s">
        <v>153</v>
      </c>
      <c r="AU757" s="222" t="s">
        <v>79</v>
      </c>
      <c r="AV757" s="12" t="s">
        <v>81</v>
      </c>
      <c r="AW757" s="12" t="s">
        <v>33</v>
      </c>
      <c r="AX757" s="12" t="s">
        <v>71</v>
      </c>
      <c r="AY757" s="222" t="s">
        <v>145</v>
      </c>
    </row>
    <row r="758" s="12" customFormat="1">
      <c r="A758" s="12"/>
      <c r="B758" s="211"/>
      <c r="C758" s="212"/>
      <c r="D758" s="213" t="s">
        <v>153</v>
      </c>
      <c r="E758" s="214" t="s">
        <v>19</v>
      </c>
      <c r="F758" s="215" t="s">
        <v>1007</v>
      </c>
      <c r="G758" s="212"/>
      <c r="H758" s="216">
        <v>7.7599999999999998</v>
      </c>
      <c r="I758" s="217"/>
      <c r="J758" s="212"/>
      <c r="K758" s="212"/>
      <c r="L758" s="218"/>
      <c r="M758" s="219"/>
      <c r="N758" s="220"/>
      <c r="O758" s="220"/>
      <c r="P758" s="220"/>
      <c r="Q758" s="220"/>
      <c r="R758" s="220"/>
      <c r="S758" s="220"/>
      <c r="T758" s="221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T758" s="222" t="s">
        <v>153</v>
      </c>
      <c r="AU758" s="222" t="s">
        <v>79</v>
      </c>
      <c r="AV758" s="12" t="s">
        <v>81</v>
      </c>
      <c r="AW758" s="12" t="s">
        <v>33</v>
      </c>
      <c r="AX758" s="12" t="s">
        <v>71</v>
      </c>
      <c r="AY758" s="222" t="s">
        <v>145</v>
      </c>
    </row>
    <row r="759" s="13" customFormat="1">
      <c r="A759" s="13"/>
      <c r="B759" s="223"/>
      <c r="C759" s="224"/>
      <c r="D759" s="213" t="s">
        <v>153</v>
      </c>
      <c r="E759" s="225" t="s">
        <v>19</v>
      </c>
      <c r="F759" s="226" t="s">
        <v>155</v>
      </c>
      <c r="G759" s="224"/>
      <c r="H759" s="227">
        <v>356.03200000000004</v>
      </c>
      <c r="I759" s="228"/>
      <c r="J759" s="224"/>
      <c r="K759" s="224"/>
      <c r="L759" s="229"/>
      <c r="M759" s="230"/>
      <c r="N759" s="231"/>
      <c r="O759" s="231"/>
      <c r="P759" s="231"/>
      <c r="Q759" s="231"/>
      <c r="R759" s="231"/>
      <c r="S759" s="231"/>
      <c r="T759" s="232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3" t="s">
        <v>153</v>
      </c>
      <c r="AU759" s="233" t="s">
        <v>79</v>
      </c>
      <c r="AV759" s="13" t="s">
        <v>152</v>
      </c>
      <c r="AW759" s="13" t="s">
        <v>33</v>
      </c>
      <c r="AX759" s="13" t="s">
        <v>79</v>
      </c>
      <c r="AY759" s="233" t="s">
        <v>145</v>
      </c>
    </row>
    <row r="760" s="2" customFormat="1" ht="21.75" customHeight="1">
      <c r="A760" s="38"/>
      <c r="B760" s="39"/>
      <c r="C760" s="197" t="s">
        <v>620</v>
      </c>
      <c r="D760" s="197" t="s">
        <v>148</v>
      </c>
      <c r="E760" s="198" t="s">
        <v>1009</v>
      </c>
      <c r="F760" s="199" t="s">
        <v>1010</v>
      </c>
      <c r="G760" s="200" t="s">
        <v>188</v>
      </c>
      <c r="H760" s="201">
        <v>105</v>
      </c>
      <c r="I760" s="202"/>
      <c r="J760" s="203">
        <f>ROUND(I760*H760,2)</f>
        <v>0</v>
      </c>
      <c r="K760" s="204"/>
      <c r="L760" s="44"/>
      <c r="M760" s="205" t="s">
        <v>19</v>
      </c>
      <c r="N760" s="206" t="s">
        <v>42</v>
      </c>
      <c r="O760" s="84"/>
      <c r="P760" s="207">
        <f>O760*H760</f>
        <v>0</v>
      </c>
      <c r="Q760" s="207">
        <v>0</v>
      </c>
      <c r="R760" s="207">
        <f>Q760*H760</f>
        <v>0</v>
      </c>
      <c r="S760" s="207">
        <v>0</v>
      </c>
      <c r="T760" s="208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09" t="s">
        <v>189</v>
      </c>
      <c r="AT760" s="209" t="s">
        <v>148</v>
      </c>
      <c r="AU760" s="209" t="s">
        <v>79</v>
      </c>
      <c r="AY760" s="17" t="s">
        <v>145</v>
      </c>
      <c r="BE760" s="210">
        <f>IF(N760="základní",J760,0)</f>
        <v>0</v>
      </c>
      <c r="BF760" s="210">
        <f>IF(N760="snížená",J760,0)</f>
        <v>0</v>
      </c>
      <c r="BG760" s="210">
        <f>IF(N760="zákl. přenesená",J760,0)</f>
        <v>0</v>
      </c>
      <c r="BH760" s="210">
        <f>IF(N760="sníž. přenesená",J760,0)</f>
        <v>0</v>
      </c>
      <c r="BI760" s="210">
        <f>IF(N760="nulová",J760,0)</f>
        <v>0</v>
      </c>
      <c r="BJ760" s="17" t="s">
        <v>79</v>
      </c>
      <c r="BK760" s="210">
        <f>ROUND(I760*H760,2)</f>
        <v>0</v>
      </c>
      <c r="BL760" s="17" t="s">
        <v>189</v>
      </c>
      <c r="BM760" s="209" t="s">
        <v>1011</v>
      </c>
    </row>
    <row r="761" s="12" customFormat="1">
      <c r="A761" s="12"/>
      <c r="B761" s="211"/>
      <c r="C761" s="212"/>
      <c r="D761" s="213" t="s">
        <v>153</v>
      </c>
      <c r="E761" s="214" t="s">
        <v>19</v>
      </c>
      <c r="F761" s="215" t="s">
        <v>991</v>
      </c>
      <c r="G761" s="212"/>
      <c r="H761" s="216">
        <v>9.4800000000000004</v>
      </c>
      <c r="I761" s="217"/>
      <c r="J761" s="212"/>
      <c r="K761" s="212"/>
      <c r="L761" s="218"/>
      <c r="M761" s="219"/>
      <c r="N761" s="220"/>
      <c r="O761" s="220"/>
      <c r="P761" s="220"/>
      <c r="Q761" s="220"/>
      <c r="R761" s="220"/>
      <c r="S761" s="220"/>
      <c r="T761" s="221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T761" s="222" t="s">
        <v>153</v>
      </c>
      <c r="AU761" s="222" t="s">
        <v>79</v>
      </c>
      <c r="AV761" s="12" t="s">
        <v>81</v>
      </c>
      <c r="AW761" s="12" t="s">
        <v>33</v>
      </c>
      <c r="AX761" s="12" t="s">
        <v>71</v>
      </c>
      <c r="AY761" s="222" t="s">
        <v>145</v>
      </c>
    </row>
    <row r="762" s="12" customFormat="1">
      <c r="A762" s="12"/>
      <c r="B762" s="211"/>
      <c r="C762" s="212"/>
      <c r="D762" s="213" t="s">
        <v>153</v>
      </c>
      <c r="E762" s="214" t="s">
        <v>19</v>
      </c>
      <c r="F762" s="215" t="s">
        <v>1012</v>
      </c>
      <c r="G762" s="212"/>
      <c r="H762" s="216">
        <v>25.199999999999999</v>
      </c>
      <c r="I762" s="217"/>
      <c r="J762" s="212"/>
      <c r="K762" s="212"/>
      <c r="L762" s="218"/>
      <c r="M762" s="219"/>
      <c r="N762" s="220"/>
      <c r="O762" s="220"/>
      <c r="P762" s="220"/>
      <c r="Q762" s="220"/>
      <c r="R762" s="220"/>
      <c r="S762" s="220"/>
      <c r="T762" s="221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T762" s="222" t="s">
        <v>153</v>
      </c>
      <c r="AU762" s="222" t="s">
        <v>79</v>
      </c>
      <c r="AV762" s="12" t="s">
        <v>81</v>
      </c>
      <c r="AW762" s="12" t="s">
        <v>33</v>
      </c>
      <c r="AX762" s="12" t="s">
        <v>71</v>
      </c>
      <c r="AY762" s="222" t="s">
        <v>145</v>
      </c>
    </row>
    <row r="763" s="12" customFormat="1">
      <c r="A763" s="12"/>
      <c r="B763" s="211"/>
      <c r="C763" s="212"/>
      <c r="D763" s="213" t="s">
        <v>153</v>
      </c>
      <c r="E763" s="214" t="s">
        <v>19</v>
      </c>
      <c r="F763" s="215" t="s">
        <v>1013</v>
      </c>
      <c r="G763" s="212"/>
      <c r="H763" s="216">
        <v>24</v>
      </c>
      <c r="I763" s="217"/>
      <c r="J763" s="212"/>
      <c r="K763" s="212"/>
      <c r="L763" s="218"/>
      <c r="M763" s="219"/>
      <c r="N763" s="220"/>
      <c r="O763" s="220"/>
      <c r="P763" s="220"/>
      <c r="Q763" s="220"/>
      <c r="R763" s="220"/>
      <c r="S763" s="220"/>
      <c r="T763" s="221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T763" s="222" t="s">
        <v>153</v>
      </c>
      <c r="AU763" s="222" t="s">
        <v>79</v>
      </c>
      <c r="AV763" s="12" t="s">
        <v>81</v>
      </c>
      <c r="AW763" s="12" t="s">
        <v>33</v>
      </c>
      <c r="AX763" s="12" t="s">
        <v>71</v>
      </c>
      <c r="AY763" s="222" t="s">
        <v>145</v>
      </c>
    </row>
    <row r="764" s="12" customFormat="1">
      <c r="A764" s="12"/>
      <c r="B764" s="211"/>
      <c r="C764" s="212"/>
      <c r="D764" s="213" t="s">
        <v>153</v>
      </c>
      <c r="E764" s="214" t="s">
        <v>19</v>
      </c>
      <c r="F764" s="215" t="s">
        <v>1014</v>
      </c>
      <c r="G764" s="212"/>
      <c r="H764" s="216">
        <v>8.4000000000000004</v>
      </c>
      <c r="I764" s="217"/>
      <c r="J764" s="212"/>
      <c r="K764" s="212"/>
      <c r="L764" s="218"/>
      <c r="M764" s="219"/>
      <c r="N764" s="220"/>
      <c r="O764" s="220"/>
      <c r="P764" s="220"/>
      <c r="Q764" s="220"/>
      <c r="R764" s="220"/>
      <c r="S764" s="220"/>
      <c r="T764" s="221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T764" s="222" t="s">
        <v>153</v>
      </c>
      <c r="AU764" s="222" t="s">
        <v>79</v>
      </c>
      <c r="AV764" s="12" t="s">
        <v>81</v>
      </c>
      <c r="AW764" s="12" t="s">
        <v>33</v>
      </c>
      <c r="AX764" s="12" t="s">
        <v>71</v>
      </c>
      <c r="AY764" s="222" t="s">
        <v>145</v>
      </c>
    </row>
    <row r="765" s="12" customFormat="1">
      <c r="A765" s="12"/>
      <c r="B765" s="211"/>
      <c r="C765" s="212"/>
      <c r="D765" s="213" t="s">
        <v>153</v>
      </c>
      <c r="E765" s="214" t="s">
        <v>19</v>
      </c>
      <c r="F765" s="215" t="s">
        <v>569</v>
      </c>
      <c r="G765" s="212"/>
      <c r="H765" s="216">
        <v>6.5999999999999996</v>
      </c>
      <c r="I765" s="217"/>
      <c r="J765" s="212"/>
      <c r="K765" s="212"/>
      <c r="L765" s="218"/>
      <c r="M765" s="219"/>
      <c r="N765" s="220"/>
      <c r="O765" s="220"/>
      <c r="P765" s="220"/>
      <c r="Q765" s="220"/>
      <c r="R765" s="220"/>
      <c r="S765" s="220"/>
      <c r="T765" s="221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T765" s="222" t="s">
        <v>153</v>
      </c>
      <c r="AU765" s="222" t="s">
        <v>79</v>
      </c>
      <c r="AV765" s="12" t="s">
        <v>81</v>
      </c>
      <c r="AW765" s="12" t="s">
        <v>33</v>
      </c>
      <c r="AX765" s="12" t="s">
        <v>71</v>
      </c>
      <c r="AY765" s="222" t="s">
        <v>145</v>
      </c>
    </row>
    <row r="766" s="12" customFormat="1">
      <c r="A766" s="12"/>
      <c r="B766" s="211"/>
      <c r="C766" s="212"/>
      <c r="D766" s="213" t="s">
        <v>153</v>
      </c>
      <c r="E766" s="214" t="s">
        <v>19</v>
      </c>
      <c r="F766" s="215" t="s">
        <v>570</v>
      </c>
      <c r="G766" s="212"/>
      <c r="H766" s="216">
        <v>8.0800000000000001</v>
      </c>
      <c r="I766" s="217"/>
      <c r="J766" s="212"/>
      <c r="K766" s="212"/>
      <c r="L766" s="218"/>
      <c r="M766" s="219"/>
      <c r="N766" s="220"/>
      <c r="O766" s="220"/>
      <c r="P766" s="220"/>
      <c r="Q766" s="220"/>
      <c r="R766" s="220"/>
      <c r="S766" s="220"/>
      <c r="T766" s="221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T766" s="222" t="s">
        <v>153</v>
      </c>
      <c r="AU766" s="222" t="s">
        <v>79</v>
      </c>
      <c r="AV766" s="12" t="s">
        <v>81</v>
      </c>
      <c r="AW766" s="12" t="s">
        <v>33</v>
      </c>
      <c r="AX766" s="12" t="s">
        <v>71</v>
      </c>
      <c r="AY766" s="222" t="s">
        <v>145</v>
      </c>
    </row>
    <row r="767" s="12" customFormat="1">
      <c r="A767" s="12"/>
      <c r="B767" s="211"/>
      <c r="C767" s="212"/>
      <c r="D767" s="213" t="s">
        <v>153</v>
      </c>
      <c r="E767" s="214" t="s">
        <v>19</v>
      </c>
      <c r="F767" s="215" t="s">
        <v>572</v>
      </c>
      <c r="G767" s="212"/>
      <c r="H767" s="216">
        <v>7.7199999999999998</v>
      </c>
      <c r="I767" s="217"/>
      <c r="J767" s="212"/>
      <c r="K767" s="212"/>
      <c r="L767" s="218"/>
      <c r="M767" s="219"/>
      <c r="N767" s="220"/>
      <c r="O767" s="220"/>
      <c r="P767" s="220"/>
      <c r="Q767" s="220"/>
      <c r="R767" s="220"/>
      <c r="S767" s="220"/>
      <c r="T767" s="221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T767" s="222" t="s">
        <v>153</v>
      </c>
      <c r="AU767" s="222" t="s">
        <v>79</v>
      </c>
      <c r="AV767" s="12" t="s">
        <v>81</v>
      </c>
      <c r="AW767" s="12" t="s">
        <v>33</v>
      </c>
      <c r="AX767" s="12" t="s">
        <v>71</v>
      </c>
      <c r="AY767" s="222" t="s">
        <v>145</v>
      </c>
    </row>
    <row r="768" s="12" customFormat="1">
      <c r="A768" s="12"/>
      <c r="B768" s="211"/>
      <c r="C768" s="212"/>
      <c r="D768" s="213" t="s">
        <v>153</v>
      </c>
      <c r="E768" s="214" t="s">
        <v>19</v>
      </c>
      <c r="F768" s="215" t="s">
        <v>1007</v>
      </c>
      <c r="G768" s="212"/>
      <c r="H768" s="216">
        <v>7.7599999999999998</v>
      </c>
      <c r="I768" s="217"/>
      <c r="J768" s="212"/>
      <c r="K768" s="212"/>
      <c r="L768" s="218"/>
      <c r="M768" s="219"/>
      <c r="N768" s="220"/>
      <c r="O768" s="220"/>
      <c r="P768" s="220"/>
      <c r="Q768" s="220"/>
      <c r="R768" s="220"/>
      <c r="S768" s="220"/>
      <c r="T768" s="221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T768" s="222" t="s">
        <v>153</v>
      </c>
      <c r="AU768" s="222" t="s">
        <v>79</v>
      </c>
      <c r="AV768" s="12" t="s">
        <v>81</v>
      </c>
      <c r="AW768" s="12" t="s">
        <v>33</v>
      </c>
      <c r="AX768" s="12" t="s">
        <v>71</v>
      </c>
      <c r="AY768" s="222" t="s">
        <v>145</v>
      </c>
    </row>
    <row r="769" s="12" customFormat="1">
      <c r="A769" s="12"/>
      <c r="B769" s="211"/>
      <c r="C769" s="212"/>
      <c r="D769" s="213" t="s">
        <v>153</v>
      </c>
      <c r="E769" s="214" t="s">
        <v>19</v>
      </c>
      <c r="F769" s="215" t="s">
        <v>1007</v>
      </c>
      <c r="G769" s="212"/>
      <c r="H769" s="216">
        <v>7.7599999999999998</v>
      </c>
      <c r="I769" s="217"/>
      <c r="J769" s="212"/>
      <c r="K769" s="212"/>
      <c r="L769" s="218"/>
      <c r="M769" s="219"/>
      <c r="N769" s="220"/>
      <c r="O769" s="220"/>
      <c r="P769" s="220"/>
      <c r="Q769" s="220"/>
      <c r="R769" s="220"/>
      <c r="S769" s="220"/>
      <c r="T769" s="221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T769" s="222" t="s">
        <v>153</v>
      </c>
      <c r="AU769" s="222" t="s">
        <v>79</v>
      </c>
      <c r="AV769" s="12" t="s">
        <v>81</v>
      </c>
      <c r="AW769" s="12" t="s">
        <v>33</v>
      </c>
      <c r="AX769" s="12" t="s">
        <v>71</v>
      </c>
      <c r="AY769" s="222" t="s">
        <v>145</v>
      </c>
    </row>
    <row r="770" s="13" customFormat="1">
      <c r="A770" s="13"/>
      <c r="B770" s="223"/>
      <c r="C770" s="224"/>
      <c r="D770" s="213" t="s">
        <v>153</v>
      </c>
      <c r="E770" s="225" t="s">
        <v>19</v>
      </c>
      <c r="F770" s="226" t="s">
        <v>155</v>
      </c>
      <c r="G770" s="224"/>
      <c r="H770" s="227">
        <v>105</v>
      </c>
      <c r="I770" s="228"/>
      <c r="J770" s="224"/>
      <c r="K770" s="224"/>
      <c r="L770" s="229"/>
      <c r="M770" s="230"/>
      <c r="N770" s="231"/>
      <c r="O770" s="231"/>
      <c r="P770" s="231"/>
      <c r="Q770" s="231"/>
      <c r="R770" s="231"/>
      <c r="S770" s="231"/>
      <c r="T770" s="23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3" t="s">
        <v>153</v>
      </c>
      <c r="AU770" s="233" t="s">
        <v>79</v>
      </c>
      <c r="AV770" s="13" t="s">
        <v>152</v>
      </c>
      <c r="AW770" s="13" t="s">
        <v>33</v>
      </c>
      <c r="AX770" s="13" t="s">
        <v>79</v>
      </c>
      <c r="AY770" s="233" t="s">
        <v>145</v>
      </c>
    </row>
    <row r="771" s="2" customFormat="1" ht="16.5" customHeight="1">
      <c r="A771" s="38"/>
      <c r="B771" s="39"/>
      <c r="C771" s="197" t="s">
        <v>1015</v>
      </c>
      <c r="D771" s="197" t="s">
        <v>148</v>
      </c>
      <c r="E771" s="198" t="s">
        <v>1016</v>
      </c>
      <c r="F771" s="199" t="s">
        <v>1017</v>
      </c>
      <c r="G771" s="200" t="s">
        <v>206</v>
      </c>
      <c r="H771" s="201">
        <v>34.359999999999999</v>
      </c>
      <c r="I771" s="202"/>
      <c r="J771" s="203">
        <f>ROUND(I771*H771,2)</f>
        <v>0</v>
      </c>
      <c r="K771" s="204"/>
      <c r="L771" s="44"/>
      <c r="M771" s="205" t="s">
        <v>19</v>
      </c>
      <c r="N771" s="206" t="s">
        <v>42</v>
      </c>
      <c r="O771" s="84"/>
      <c r="P771" s="207">
        <f>O771*H771</f>
        <v>0</v>
      </c>
      <c r="Q771" s="207">
        <v>0</v>
      </c>
      <c r="R771" s="207">
        <f>Q771*H771</f>
        <v>0</v>
      </c>
      <c r="S771" s="207">
        <v>0</v>
      </c>
      <c r="T771" s="208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09" t="s">
        <v>189</v>
      </c>
      <c r="AT771" s="209" t="s">
        <v>148</v>
      </c>
      <c r="AU771" s="209" t="s">
        <v>79</v>
      </c>
      <c r="AY771" s="17" t="s">
        <v>145</v>
      </c>
      <c r="BE771" s="210">
        <f>IF(N771="základní",J771,0)</f>
        <v>0</v>
      </c>
      <c r="BF771" s="210">
        <f>IF(N771="snížená",J771,0)</f>
        <v>0</v>
      </c>
      <c r="BG771" s="210">
        <f>IF(N771="zákl. přenesená",J771,0)</f>
        <v>0</v>
      </c>
      <c r="BH771" s="210">
        <f>IF(N771="sníž. přenesená",J771,0)</f>
        <v>0</v>
      </c>
      <c r="BI771" s="210">
        <f>IF(N771="nulová",J771,0)</f>
        <v>0</v>
      </c>
      <c r="BJ771" s="17" t="s">
        <v>79</v>
      </c>
      <c r="BK771" s="210">
        <f>ROUND(I771*H771,2)</f>
        <v>0</v>
      </c>
      <c r="BL771" s="17" t="s">
        <v>189</v>
      </c>
      <c r="BM771" s="209" t="s">
        <v>1018</v>
      </c>
    </row>
    <row r="772" s="2" customFormat="1">
      <c r="A772" s="38"/>
      <c r="B772" s="39"/>
      <c r="C772" s="40"/>
      <c r="D772" s="213" t="s">
        <v>161</v>
      </c>
      <c r="E772" s="40"/>
      <c r="F772" s="234" t="s">
        <v>1019</v>
      </c>
      <c r="G772" s="40"/>
      <c r="H772" s="40"/>
      <c r="I772" s="235"/>
      <c r="J772" s="40"/>
      <c r="K772" s="40"/>
      <c r="L772" s="44"/>
      <c r="M772" s="236"/>
      <c r="N772" s="237"/>
      <c r="O772" s="84"/>
      <c r="P772" s="84"/>
      <c r="Q772" s="84"/>
      <c r="R772" s="84"/>
      <c r="S772" s="84"/>
      <c r="T772" s="85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T772" s="17" t="s">
        <v>161</v>
      </c>
      <c r="AU772" s="17" t="s">
        <v>79</v>
      </c>
    </row>
    <row r="773" s="12" customFormat="1">
      <c r="A773" s="12"/>
      <c r="B773" s="211"/>
      <c r="C773" s="212"/>
      <c r="D773" s="213" t="s">
        <v>153</v>
      </c>
      <c r="E773" s="214" t="s">
        <v>19</v>
      </c>
      <c r="F773" s="215" t="s">
        <v>1020</v>
      </c>
      <c r="G773" s="212"/>
      <c r="H773" s="216">
        <v>4</v>
      </c>
      <c r="I773" s="217"/>
      <c r="J773" s="212"/>
      <c r="K773" s="212"/>
      <c r="L773" s="218"/>
      <c r="M773" s="219"/>
      <c r="N773" s="220"/>
      <c r="O773" s="220"/>
      <c r="P773" s="220"/>
      <c r="Q773" s="220"/>
      <c r="R773" s="220"/>
      <c r="S773" s="220"/>
      <c r="T773" s="221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T773" s="222" t="s">
        <v>153</v>
      </c>
      <c r="AU773" s="222" t="s">
        <v>79</v>
      </c>
      <c r="AV773" s="12" t="s">
        <v>81</v>
      </c>
      <c r="AW773" s="12" t="s">
        <v>33</v>
      </c>
      <c r="AX773" s="12" t="s">
        <v>71</v>
      </c>
      <c r="AY773" s="222" t="s">
        <v>145</v>
      </c>
    </row>
    <row r="774" s="12" customFormat="1">
      <c r="A774" s="12"/>
      <c r="B774" s="211"/>
      <c r="C774" s="212"/>
      <c r="D774" s="213" t="s">
        <v>153</v>
      </c>
      <c r="E774" s="214" t="s">
        <v>19</v>
      </c>
      <c r="F774" s="215" t="s">
        <v>1021</v>
      </c>
      <c r="G774" s="212"/>
      <c r="H774" s="216">
        <v>20.800000000000001</v>
      </c>
      <c r="I774" s="217"/>
      <c r="J774" s="212"/>
      <c r="K774" s="212"/>
      <c r="L774" s="218"/>
      <c r="M774" s="219"/>
      <c r="N774" s="220"/>
      <c r="O774" s="220"/>
      <c r="P774" s="220"/>
      <c r="Q774" s="220"/>
      <c r="R774" s="220"/>
      <c r="S774" s="220"/>
      <c r="T774" s="221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T774" s="222" t="s">
        <v>153</v>
      </c>
      <c r="AU774" s="222" t="s">
        <v>79</v>
      </c>
      <c r="AV774" s="12" t="s">
        <v>81</v>
      </c>
      <c r="AW774" s="12" t="s">
        <v>33</v>
      </c>
      <c r="AX774" s="12" t="s">
        <v>71</v>
      </c>
      <c r="AY774" s="222" t="s">
        <v>145</v>
      </c>
    </row>
    <row r="775" s="12" customFormat="1">
      <c r="A775" s="12"/>
      <c r="B775" s="211"/>
      <c r="C775" s="212"/>
      <c r="D775" s="213" t="s">
        <v>153</v>
      </c>
      <c r="E775" s="214" t="s">
        <v>19</v>
      </c>
      <c r="F775" s="215" t="s">
        <v>1022</v>
      </c>
      <c r="G775" s="212"/>
      <c r="H775" s="216">
        <v>9.5600000000000005</v>
      </c>
      <c r="I775" s="217"/>
      <c r="J775" s="212"/>
      <c r="K775" s="212"/>
      <c r="L775" s="218"/>
      <c r="M775" s="219"/>
      <c r="N775" s="220"/>
      <c r="O775" s="220"/>
      <c r="P775" s="220"/>
      <c r="Q775" s="220"/>
      <c r="R775" s="220"/>
      <c r="S775" s="220"/>
      <c r="T775" s="221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T775" s="222" t="s">
        <v>153</v>
      </c>
      <c r="AU775" s="222" t="s">
        <v>79</v>
      </c>
      <c r="AV775" s="12" t="s">
        <v>81</v>
      </c>
      <c r="AW775" s="12" t="s">
        <v>33</v>
      </c>
      <c r="AX775" s="12" t="s">
        <v>71</v>
      </c>
      <c r="AY775" s="222" t="s">
        <v>145</v>
      </c>
    </row>
    <row r="776" s="13" customFormat="1">
      <c r="A776" s="13"/>
      <c r="B776" s="223"/>
      <c r="C776" s="224"/>
      <c r="D776" s="213" t="s">
        <v>153</v>
      </c>
      <c r="E776" s="225" t="s">
        <v>19</v>
      </c>
      <c r="F776" s="226" t="s">
        <v>155</v>
      </c>
      <c r="G776" s="224"/>
      <c r="H776" s="227">
        <v>34.359999999999999</v>
      </c>
      <c r="I776" s="228"/>
      <c r="J776" s="224"/>
      <c r="K776" s="224"/>
      <c r="L776" s="229"/>
      <c r="M776" s="230"/>
      <c r="N776" s="231"/>
      <c r="O776" s="231"/>
      <c r="P776" s="231"/>
      <c r="Q776" s="231"/>
      <c r="R776" s="231"/>
      <c r="S776" s="231"/>
      <c r="T776" s="23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3" t="s">
        <v>153</v>
      </c>
      <c r="AU776" s="233" t="s">
        <v>79</v>
      </c>
      <c r="AV776" s="13" t="s">
        <v>152</v>
      </c>
      <c r="AW776" s="13" t="s">
        <v>33</v>
      </c>
      <c r="AX776" s="13" t="s">
        <v>79</v>
      </c>
      <c r="AY776" s="233" t="s">
        <v>145</v>
      </c>
    </row>
    <row r="777" s="2" customFormat="1" ht="16.5" customHeight="1">
      <c r="A777" s="38"/>
      <c r="B777" s="39"/>
      <c r="C777" s="197" t="s">
        <v>625</v>
      </c>
      <c r="D777" s="197" t="s">
        <v>148</v>
      </c>
      <c r="E777" s="198" t="s">
        <v>1023</v>
      </c>
      <c r="F777" s="199" t="s">
        <v>1024</v>
      </c>
      <c r="G777" s="200" t="s">
        <v>188</v>
      </c>
      <c r="H777" s="201">
        <v>22.399999999999999</v>
      </c>
      <c r="I777" s="202"/>
      <c r="J777" s="203">
        <f>ROUND(I777*H777,2)</f>
        <v>0</v>
      </c>
      <c r="K777" s="204"/>
      <c r="L777" s="44"/>
      <c r="M777" s="205" t="s">
        <v>19</v>
      </c>
      <c r="N777" s="206" t="s">
        <v>42</v>
      </c>
      <c r="O777" s="84"/>
      <c r="P777" s="207">
        <f>O777*H777</f>
        <v>0</v>
      </c>
      <c r="Q777" s="207">
        <v>0</v>
      </c>
      <c r="R777" s="207">
        <f>Q777*H777</f>
        <v>0</v>
      </c>
      <c r="S777" s="207">
        <v>0</v>
      </c>
      <c r="T777" s="208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09" t="s">
        <v>189</v>
      </c>
      <c r="AT777" s="209" t="s">
        <v>148</v>
      </c>
      <c r="AU777" s="209" t="s">
        <v>79</v>
      </c>
      <c r="AY777" s="17" t="s">
        <v>145</v>
      </c>
      <c r="BE777" s="210">
        <f>IF(N777="základní",J777,0)</f>
        <v>0</v>
      </c>
      <c r="BF777" s="210">
        <f>IF(N777="snížená",J777,0)</f>
        <v>0</v>
      </c>
      <c r="BG777" s="210">
        <f>IF(N777="zákl. přenesená",J777,0)</f>
        <v>0</v>
      </c>
      <c r="BH777" s="210">
        <f>IF(N777="sníž. přenesená",J777,0)</f>
        <v>0</v>
      </c>
      <c r="BI777" s="210">
        <f>IF(N777="nulová",J777,0)</f>
        <v>0</v>
      </c>
      <c r="BJ777" s="17" t="s">
        <v>79</v>
      </c>
      <c r="BK777" s="210">
        <f>ROUND(I777*H777,2)</f>
        <v>0</v>
      </c>
      <c r="BL777" s="17" t="s">
        <v>189</v>
      </c>
      <c r="BM777" s="209" t="s">
        <v>1025</v>
      </c>
    </row>
    <row r="778" s="12" customFormat="1">
      <c r="A778" s="12"/>
      <c r="B778" s="211"/>
      <c r="C778" s="212"/>
      <c r="D778" s="213" t="s">
        <v>153</v>
      </c>
      <c r="E778" s="214" t="s">
        <v>19</v>
      </c>
      <c r="F778" s="215" t="s">
        <v>1026</v>
      </c>
      <c r="G778" s="212"/>
      <c r="H778" s="216">
        <v>22.399999999999999</v>
      </c>
      <c r="I778" s="217"/>
      <c r="J778" s="212"/>
      <c r="K778" s="212"/>
      <c r="L778" s="218"/>
      <c r="M778" s="219"/>
      <c r="N778" s="220"/>
      <c r="O778" s="220"/>
      <c r="P778" s="220"/>
      <c r="Q778" s="220"/>
      <c r="R778" s="220"/>
      <c r="S778" s="220"/>
      <c r="T778" s="221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T778" s="222" t="s">
        <v>153</v>
      </c>
      <c r="AU778" s="222" t="s">
        <v>79</v>
      </c>
      <c r="AV778" s="12" t="s">
        <v>81</v>
      </c>
      <c r="AW778" s="12" t="s">
        <v>33</v>
      </c>
      <c r="AX778" s="12" t="s">
        <v>71</v>
      </c>
      <c r="AY778" s="222" t="s">
        <v>145</v>
      </c>
    </row>
    <row r="779" s="13" customFormat="1">
      <c r="A779" s="13"/>
      <c r="B779" s="223"/>
      <c r="C779" s="224"/>
      <c r="D779" s="213" t="s">
        <v>153</v>
      </c>
      <c r="E779" s="225" t="s">
        <v>19</v>
      </c>
      <c r="F779" s="226" t="s">
        <v>155</v>
      </c>
      <c r="G779" s="224"/>
      <c r="H779" s="227">
        <v>22.399999999999999</v>
      </c>
      <c r="I779" s="228"/>
      <c r="J779" s="224"/>
      <c r="K779" s="224"/>
      <c r="L779" s="229"/>
      <c r="M779" s="230"/>
      <c r="N779" s="231"/>
      <c r="O779" s="231"/>
      <c r="P779" s="231"/>
      <c r="Q779" s="231"/>
      <c r="R779" s="231"/>
      <c r="S779" s="231"/>
      <c r="T779" s="232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3" t="s">
        <v>153</v>
      </c>
      <c r="AU779" s="233" t="s">
        <v>79</v>
      </c>
      <c r="AV779" s="13" t="s">
        <v>152</v>
      </c>
      <c r="AW779" s="13" t="s">
        <v>33</v>
      </c>
      <c r="AX779" s="13" t="s">
        <v>79</v>
      </c>
      <c r="AY779" s="233" t="s">
        <v>145</v>
      </c>
    </row>
    <row r="780" s="2" customFormat="1" ht="21.75" customHeight="1">
      <c r="A780" s="38"/>
      <c r="B780" s="39"/>
      <c r="C780" s="238" t="s">
        <v>1027</v>
      </c>
      <c r="D780" s="238" t="s">
        <v>724</v>
      </c>
      <c r="E780" s="239" t="s">
        <v>1028</v>
      </c>
      <c r="F780" s="240" t="s">
        <v>1029</v>
      </c>
      <c r="G780" s="241" t="s">
        <v>188</v>
      </c>
      <c r="H780" s="242">
        <v>14.4</v>
      </c>
      <c r="I780" s="243"/>
      <c r="J780" s="244">
        <f>ROUND(I780*H780,2)</f>
        <v>0</v>
      </c>
      <c r="K780" s="245"/>
      <c r="L780" s="246"/>
      <c r="M780" s="247" t="s">
        <v>19</v>
      </c>
      <c r="N780" s="248" t="s">
        <v>42</v>
      </c>
      <c r="O780" s="84"/>
      <c r="P780" s="207">
        <f>O780*H780</f>
        <v>0</v>
      </c>
      <c r="Q780" s="207">
        <v>0</v>
      </c>
      <c r="R780" s="207">
        <f>Q780*H780</f>
        <v>0</v>
      </c>
      <c r="S780" s="207">
        <v>0</v>
      </c>
      <c r="T780" s="208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09" t="s">
        <v>245</v>
      </c>
      <c r="AT780" s="209" t="s">
        <v>724</v>
      </c>
      <c r="AU780" s="209" t="s">
        <v>79</v>
      </c>
      <c r="AY780" s="17" t="s">
        <v>145</v>
      </c>
      <c r="BE780" s="210">
        <f>IF(N780="základní",J780,0)</f>
        <v>0</v>
      </c>
      <c r="BF780" s="210">
        <f>IF(N780="snížená",J780,0)</f>
        <v>0</v>
      </c>
      <c r="BG780" s="210">
        <f>IF(N780="zákl. přenesená",J780,0)</f>
        <v>0</v>
      </c>
      <c r="BH780" s="210">
        <f>IF(N780="sníž. přenesená",J780,0)</f>
        <v>0</v>
      </c>
      <c r="BI780" s="210">
        <f>IF(N780="nulová",J780,0)</f>
        <v>0</v>
      </c>
      <c r="BJ780" s="17" t="s">
        <v>79</v>
      </c>
      <c r="BK780" s="210">
        <f>ROUND(I780*H780,2)</f>
        <v>0</v>
      </c>
      <c r="BL780" s="17" t="s">
        <v>189</v>
      </c>
      <c r="BM780" s="209" t="s">
        <v>1030</v>
      </c>
    </row>
    <row r="781" s="2" customFormat="1" ht="24.15" customHeight="1">
      <c r="A781" s="38"/>
      <c r="B781" s="39"/>
      <c r="C781" s="238" t="s">
        <v>628</v>
      </c>
      <c r="D781" s="238" t="s">
        <v>724</v>
      </c>
      <c r="E781" s="239" t="s">
        <v>1031</v>
      </c>
      <c r="F781" s="240" t="s">
        <v>1032</v>
      </c>
      <c r="G781" s="241" t="s">
        <v>188</v>
      </c>
      <c r="H781" s="242">
        <v>242.19999999999999</v>
      </c>
      <c r="I781" s="243"/>
      <c r="J781" s="244">
        <f>ROUND(I781*H781,2)</f>
        <v>0</v>
      </c>
      <c r="K781" s="245"/>
      <c r="L781" s="246"/>
      <c r="M781" s="247" t="s">
        <v>19</v>
      </c>
      <c r="N781" s="248" t="s">
        <v>42</v>
      </c>
      <c r="O781" s="84"/>
      <c r="P781" s="207">
        <f>O781*H781</f>
        <v>0</v>
      </c>
      <c r="Q781" s="207">
        <v>0</v>
      </c>
      <c r="R781" s="207">
        <f>Q781*H781</f>
        <v>0</v>
      </c>
      <c r="S781" s="207">
        <v>0</v>
      </c>
      <c r="T781" s="208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09" t="s">
        <v>245</v>
      </c>
      <c r="AT781" s="209" t="s">
        <v>724</v>
      </c>
      <c r="AU781" s="209" t="s">
        <v>79</v>
      </c>
      <c r="AY781" s="17" t="s">
        <v>145</v>
      </c>
      <c r="BE781" s="210">
        <f>IF(N781="základní",J781,0)</f>
        <v>0</v>
      </c>
      <c r="BF781" s="210">
        <f>IF(N781="snížená",J781,0)</f>
        <v>0</v>
      </c>
      <c r="BG781" s="210">
        <f>IF(N781="zákl. přenesená",J781,0)</f>
        <v>0</v>
      </c>
      <c r="BH781" s="210">
        <f>IF(N781="sníž. přenesená",J781,0)</f>
        <v>0</v>
      </c>
      <c r="BI781" s="210">
        <f>IF(N781="nulová",J781,0)</f>
        <v>0</v>
      </c>
      <c r="BJ781" s="17" t="s">
        <v>79</v>
      </c>
      <c r="BK781" s="210">
        <f>ROUND(I781*H781,2)</f>
        <v>0</v>
      </c>
      <c r="BL781" s="17" t="s">
        <v>189</v>
      </c>
      <c r="BM781" s="209" t="s">
        <v>1033</v>
      </c>
    </row>
    <row r="782" s="12" customFormat="1">
      <c r="A782" s="12"/>
      <c r="B782" s="211"/>
      <c r="C782" s="212"/>
      <c r="D782" s="213" t="s">
        <v>153</v>
      </c>
      <c r="E782" s="214" t="s">
        <v>19</v>
      </c>
      <c r="F782" s="215" t="s">
        <v>1034</v>
      </c>
      <c r="G782" s="212"/>
      <c r="H782" s="216">
        <v>242.19999999999999</v>
      </c>
      <c r="I782" s="217"/>
      <c r="J782" s="212"/>
      <c r="K782" s="212"/>
      <c r="L782" s="218"/>
      <c r="M782" s="219"/>
      <c r="N782" s="220"/>
      <c r="O782" s="220"/>
      <c r="P782" s="220"/>
      <c r="Q782" s="220"/>
      <c r="R782" s="220"/>
      <c r="S782" s="220"/>
      <c r="T782" s="221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T782" s="222" t="s">
        <v>153</v>
      </c>
      <c r="AU782" s="222" t="s">
        <v>79</v>
      </c>
      <c r="AV782" s="12" t="s">
        <v>81</v>
      </c>
      <c r="AW782" s="12" t="s">
        <v>33</v>
      </c>
      <c r="AX782" s="12" t="s">
        <v>71</v>
      </c>
      <c r="AY782" s="222" t="s">
        <v>145</v>
      </c>
    </row>
    <row r="783" s="13" customFormat="1">
      <c r="A783" s="13"/>
      <c r="B783" s="223"/>
      <c r="C783" s="224"/>
      <c r="D783" s="213" t="s">
        <v>153</v>
      </c>
      <c r="E783" s="225" t="s">
        <v>19</v>
      </c>
      <c r="F783" s="226" t="s">
        <v>155</v>
      </c>
      <c r="G783" s="224"/>
      <c r="H783" s="227">
        <v>242.19999999999999</v>
      </c>
      <c r="I783" s="228"/>
      <c r="J783" s="224"/>
      <c r="K783" s="224"/>
      <c r="L783" s="229"/>
      <c r="M783" s="230"/>
      <c r="N783" s="231"/>
      <c r="O783" s="231"/>
      <c r="P783" s="231"/>
      <c r="Q783" s="231"/>
      <c r="R783" s="231"/>
      <c r="S783" s="231"/>
      <c r="T783" s="23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3" t="s">
        <v>153</v>
      </c>
      <c r="AU783" s="233" t="s">
        <v>79</v>
      </c>
      <c r="AV783" s="13" t="s">
        <v>152</v>
      </c>
      <c r="AW783" s="13" t="s">
        <v>33</v>
      </c>
      <c r="AX783" s="13" t="s">
        <v>79</v>
      </c>
      <c r="AY783" s="233" t="s">
        <v>145</v>
      </c>
    </row>
    <row r="784" s="2" customFormat="1" ht="24.15" customHeight="1">
      <c r="A784" s="38"/>
      <c r="B784" s="39"/>
      <c r="C784" s="238" t="s">
        <v>1035</v>
      </c>
      <c r="D784" s="238" t="s">
        <v>724</v>
      </c>
      <c r="E784" s="239" t="s">
        <v>1036</v>
      </c>
      <c r="F784" s="240" t="s">
        <v>1037</v>
      </c>
      <c r="G784" s="241" t="s">
        <v>188</v>
      </c>
      <c r="H784" s="242">
        <v>37.799999999999997</v>
      </c>
      <c r="I784" s="243"/>
      <c r="J784" s="244">
        <f>ROUND(I784*H784,2)</f>
        <v>0</v>
      </c>
      <c r="K784" s="245"/>
      <c r="L784" s="246"/>
      <c r="M784" s="247" t="s">
        <v>19</v>
      </c>
      <c r="N784" s="248" t="s">
        <v>42</v>
      </c>
      <c r="O784" s="84"/>
      <c r="P784" s="207">
        <f>O784*H784</f>
        <v>0</v>
      </c>
      <c r="Q784" s="207">
        <v>0</v>
      </c>
      <c r="R784" s="207">
        <f>Q784*H784</f>
        <v>0</v>
      </c>
      <c r="S784" s="207">
        <v>0</v>
      </c>
      <c r="T784" s="208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09" t="s">
        <v>245</v>
      </c>
      <c r="AT784" s="209" t="s">
        <v>724</v>
      </c>
      <c r="AU784" s="209" t="s">
        <v>79</v>
      </c>
      <c r="AY784" s="17" t="s">
        <v>145</v>
      </c>
      <c r="BE784" s="210">
        <f>IF(N784="základní",J784,0)</f>
        <v>0</v>
      </c>
      <c r="BF784" s="210">
        <f>IF(N784="snížená",J784,0)</f>
        <v>0</v>
      </c>
      <c r="BG784" s="210">
        <f>IF(N784="zákl. přenesená",J784,0)</f>
        <v>0</v>
      </c>
      <c r="BH784" s="210">
        <f>IF(N784="sníž. přenesená",J784,0)</f>
        <v>0</v>
      </c>
      <c r="BI784" s="210">
        <f>IF(N784="nulová",J784,0)</f>
        <v>0</v>
      </c>
      <c r="BJ784" s="17" t="s">
        <v>79</v>
      </c>
      <c r="BK784" s="210">
        <f>ROUND(I784*H784,2)</f>
        <v>0</v>
      </c>
      <c r="BL784" s="17" t="s">
        <v>189</v>
      </c>
      <c r="BM784" s="209" t="s">
        <v>1038</v>
      </c>
    </row>
    <row r="785" s="12" customFormat="1">
      <c r="A785" s="12"/>
      <c r="B785" s="211"/>
      <c r="C785" s="212"/>
      <c r="D785" s="213" t="s">
        <v>153</v>
      </c>
      <c r="E785" s="214" t="s">
        <v>19</v>
      </c>
      <c r="F785" s="215" t="s">
        <v>1039</v>
      </c>
      <c r="G785" s="212"/>
      <c r="H785" s="216">
        <v>37.799999999999997</v>
      </c>
      <c r="I785" s="217"/>
      <c r="J785" s="212"/>
      <c r="K785" s="212"/>
      <c r="L785" s="218"/>
      <c r="M785" s="219"/>
      <c r="N785" s="220"/>
      <c r="O785" s="220"/>
      <c r="P785" s="220"/>
      <c r="Q785" s="220"/>
      <c r="R785" s="220"/>
      <c r="S785" s="220"/>
      <c r="T785" s="221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T785" s="222" t="s">
        <v>153</v>
      </c>
      <c r="AU785" s="222" t="s">
        <v>79</v>
      </c>
      <c r="AV785" s="12" t="s">
        <v>81</v>
      </c>
      <c r="AW785" s="12" t="s">
        <v>33</v>
      </c>
      <c r="AX785" s="12" t="s">
        <v>71</v>
      </c>
      <c r="AY785" s="222" t="s">
        <v>145</v>
      </c>
    </row>
    <row r="786" s="13" customFormat="1">
      <c r="A786" s="13"/>
      <c r="B786" s="223"/>
      <c r="C786" s="224"/>
      <c r="D786" s="213" t="s">
        <v>153</v>
      </c>
      <c r="E786" s="225" t="s">
        <v>19</v>
      </c>
      <c r="F786" s="226" t="s">
        <v>155</v>
      </c>
      <c r="G786" s="224"/>
      <c r="H786" s="227">
        <v>37.799999999999997</v>
      </c>
      <c r="I786" s="228"/>
      <c r="J786" s="224"/>
      <c r="K786" s="224"/>
      <c r="L786" s="229"/>
      <c r="M786" s="230"/>
      <c r="N786" s="231"/>
      <c r="O786" s="231"/>
      <c r="P786" s="231"/>
      <c r="Q786" s="231"/>
      <c r="R786" s="231"/>
      <c r="S786" s="231"/>
      <c r="T786" s="23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3" t="s">
        <v>153</v>
      </c>
      <c r="AU786" s="233" t="s">
        <v>79</v>
      </c>
      <c r="AV786" s="13" t="s">
        <v>152</v>
      </c>
      <c r="AW786" s="13" t="s">
        <v>33</v>
      </c>
      <c r="AX786" s="13" t="s">
        <v>79</v>
      </c>
      <c r="AY786" s="233" t="s">
        <v>145</v>
      </c>
    </row>
    <row r="787" s="2" customFormat="1" ht="21.75" customHeight="1">
      <c r="A787" s="38"/>
      <c r="B787" s="39"/>
      <c r="C787" s="238" t="s">
        <v>633</v>
      </c>
      <c r="D787" s="238" t="s">
        <v>724</v>
      </c>
      <c r="E787" s="239" t="s">
        <v>1040</v>
      </c>
      <c r="F787" s="240" t="s">
        <v>1041</v>
      </c>
      <c r="G787" s="241" t="s">
        <v>188</v>
      </c>
      <c r="H787" s="242">
        <v>71.400000000000006</v>
      </c>
      <c r="I787" s="243"/>
      <c r="J787" s="244">
        <f>ROUND(I787*H787,2)</f>
        <v>0</v>
      </c>
      <c r="K787" s="245"/>
      <c r="L787" s="246"/>
      <c r="M787" s="247" t="s">
        <v>19</v>
      </c>
      <c r="N787" s="248" t="s">
        <v>42</v>
      </c>
      <c r="O787" s="84"/>
      <c r="P787" s="207">
        <f>O787*H787</f>
        <v>0</v>
      </c>
      <c r="Q787" s="207">
        <v>0</v>
      </c>
      <c r="R787" s="207">
        <f>Q787*H787</f>
        <v>0</v>
      </c>
      <c r="S787" s="207">
        <v>0</v>
      </c>
      <c r="T787" s="208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09" t="s">
        <v>245</v>
      </c>
      <c r="AT787" s="209" t="s">
        <v>724</v>
      </c>
      <c r="AU787" s="209" t="s">
        <v>79</v>
      </c>
      <c r="AY787" s="17" t="s">
        <v>145</v>
      </c>
      <c r="BE787" s="210">
        <f>IF(N787="základní",J787,0)</f>
        <v>0</v>
      </c>
      <c r="BF787" s="210">
        <f>IF(N787="snížená",J787,0)</f>
        <v>0</v>
      </c>
      <c r="BG787" s="210">
        <f>IF(N787="zákl. přenesená",J787,0)</f>
        <v>0</v>
      </c>
      <c r="BH787" s="210">
        <f>IF(N787="sníž. přenesená",J787,0)</f>
        <v>0</v>
      </c>
      <c r="BI787" s="210">
        <f>IF(N787="nulová",J787,0)</f>
        <v>0</v>
      </c>
      <c r="BJ787" s="17" t="s">
        <v>79</v>
      </c>
      <c r="BK787" s="210">
        <f>ROUND(I787*H787,2)</f>
        <v>0</v>
      </c>
      <c r="BL787" s="17" t="s">
        <v>189</v>
      </c>
      <c r="BM787" s="209" t="s">
        <v>1042</v>
      </c>
    </row>
    <row r="788" s="12" customFormat="1">
      <c r="A788" s="12"/>
      <c r="B788" s="211"/>
      <c r="C788" s="212"/>
      <c r="D788" s="213" t="s">
        <v>153</v>
      </c>
      <c r="E788" s="214" t="s">
        <v>19</v>
      </c>
      <c r="F788" s="215" t="s">
        <v>1043</v>
      </c>
      <c r="G788" s="212"/>
      <c r="H788" s="216">
        <v>71.400000000000006</v>
      </c>
      <c r="I788" s="217"/>
      <c r="J788" s="212"/>
      <c r="K788" s="212"/>
      <c r="L788" s="218"/>
      <c r="M788" s="219"/>
      <c r="N788" s="220"/>
      <c r="O788" s="220"/>
      <c r="P788" s="220"/>
      <c r="Q788" s="220"/>
      <c r="R788" s="220"/>
      <c r="S788" s="220"/>
      <c r="T788" s="221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T788" s="222" t="s">
        <v>153</v>
      </c>
      <c r="AU788" s="222" t="s">
        <v>79</v>
      </c>
      <c r="AV788" s="12" t="s">
        <v>81</v>
      </c>
      <c r="AW788" s="12" t="s">
        <v>33</v>
      </c>
      <c r="AX788" s="12" t="s">
        <v>71</v>
      </c>
      <c r="AY788" s="222" t="s">
        <v>145</v>
      </c>
    </row>
    <row r="789" s="13" customFormat="1">
      <c r="A789" s="13"/>
      <c r="B789" s="223"/>
      <c r="C789" s="224"/>
      <c r="D789" s="213" t="s">
        <v>153</v>
      </c>
      <c r="E789" s="225" t="s">
        <v>19</v>
      </c>
      <c r="F789" s="226" t="s">
        <v>155</v>
      </c>
      <c r="G789" s="224"/>
      <c r="H789" s="227">
        <v>71.400000000000006</v>
      </c>
      <c r="I789" s="228"/>
      <c r="J789" s="224"/>
      <c r="K789" s="224"/>
      <c r="L789" s="229"/>
      <c r="M789" s="230"/>
      <c r="N789" s="231"/>
      <c r="O789" s="231"/>
      <c r="P789" s="231"/>
      <c r="Q789" s="231"/>
      <c r="R789" s="231"/>
      <c r="S789" s="231"/>
      <c r="T789" s="23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3" t="s">
        <v>153</v>
      </c>
      <c r="AU789" s="233" t="s">
        <v>79</v>
      </c>
      <c r="AV789" s="13" t="s">
        <v>152</v>
      </c>
      <c r="AW789" s="13" t="s">
        <v>33</v>
      </c>
      <c r="AX789" s="13" t="s">
        <v>79</v>
      </c>
      <c r="AY789" s="233" t="s">
        <v>145</v>
      </c>
    </row>
    <row r="790" s="2" customFormat="1" ht="24.15" customHeight="1">
      <c r="A790" s="38"/>
      <c r="B790" s="39"/>
      <c r="C790" s="238" t="s">
        <v>1044</v>
      </c>
      <c r="D790" s="238" t="s">
        <v>724</v>
      </c>
      <c r="E790" s="239" t="s">
        <v>1045</v>
      </c>
      <c r="F790" s="240" t="s">
        <v>1046</v>
      </c>
      <c r="G790" s="241" t="s">
        <v>188</v>
      </c>
      <c r="H790" s="242">
        <v>15.6</v>
      </c>
      <c r="I790" s="243"/>
      <c r="J790" s="244">
        <f>ROUND(I790*H790,2)</f>
        <v>0</v>
      </c>
      <c r="K790" s="245"/>
      <c r="L790" s="246"/>
      <c r="M790" s="247" t="s">
        <v>19</v>
      </c>
      <c r="N790" s="248" t="s">
        <v>42</v>
      </c>
      <c r="O790" s="84"/>
      <c r="P790" s="207">
        <f>O790*H790</f>
        <v>0</v>
      </c>
      <c r="Q790" s="207">
        <v>0</v>
      </c>
      <c r="R790" s="207">
        <f>Q790*H790</f>
        <v>0</v>
      </c>
      <c r="S790" s="207">
        <v>0</v>
      </c>
      <c r="T790" s="208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09" t="s">
        <v>245</v>
      </c>
      <c r="AT790" s="209" t="s">
        <v>724</v>
      </c>
      <c r="AU790" s="209" t="s">
        <v>79</v>
      </c>
      <c r="AY790" s="17" t="s">
        <v>145</v>
      </c>
      <c r="BE790" s="210">
        <f>IF(N790="základní",J790,0)</f>
        <v>0</v>
      </c>
      <c r="BF790" s="210">
        <f>IF(N790="snížená",J790,0)</f>
        <v>0</v>
      </c>
      <c r="BG790" s="210">
        <f>IF(N790="zákl. přenesená",J790,0)</f>
        <v>0</v>
      </c>
      <c r="BH790" s="210">
        <f>IF(N790="sníž. přenesená",J790,0)</f>
        <v>0</v>
      </c>
      <c r="BI790" s="210">
        <f>IF(N790="nulová",J790,0)</f>
        <v>0</v>
      </c>
      <c r="BJ790" s="17" t="s">
        <v>79</v>
      </c>
      <c r="BK790" s="210">
        <f>ROUND(I790*H790,2)</f>
        <v>0</v>
      </c>
      <c r="BL790" s="17" t="s">
        <v>189</v>
      </c>
      <c r="BM790" s="209" t="s">
        <v>1047</v>
      </c>
    </row>
    <row r="791" s="2" customFormat="1" ht="24.15" customHeight="1">
      <c r="A791" s="38"/>
      <c r="B791" s="39"/>
      <c r="C791" s="238" t="s">
        <v>643</v>
      </c>
      <c r="D791" s="238" t="s">
        <v>724</v>
      </c>
      <c r="E791" s="239" t="s">
        <v>1048</v>
      </c>
      <c r="F791" s="240" t="s">
        <v>1049</v>
      </c>
      <c r="G791" s="241" t="s">
        <v>188</v>
      </c>
      <c r="H791" s="242">
        <v>8.4000000000000004</v>
      </c>
      <c r="I791" s="243"/>
      <c r="J791" s="244">
        <f>ROUND(I791*H791,2)</f>
        <v>0</v>
      </c>
      <c r="K791" s="245"/>
      <c r="L791" s="246"/>
      <c r="M791" s="247" t="s">
        <v>19</v>
      </c>
      <c r="N791" s="248" t="s">
        <v>42</v>
      </c>
      <c r="O791" s="84"/>
      <c r="P791" s="207">
        <f>O791*H791</f>
        <v>0</v>
      </c>
      <c r="Q791" s="207">
        <v>0</v>
      </c>
      <c r="R791" s="207">
        <f>Q791*H791</f>
        <v>0</v>
      </c>
      <c r="S791" s="207">
        <v>0</v>
      </c>
      <c r="T791" s="208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09" t="s">
        <v>245</v>
      </c>
      <c r="AT791" s="209" t="s">
        <v>724</v>
      </c>
      <c r="AU791" s="209" t="s">
        <v>79</v>
      </c>
      <c r="AY791" s="17" t="s">
        <v>145</v>
      </c>
      <c r="BE791" s="210">
        <f>IF(N791="základní",J791,0)</f>
        <v>0</v>
      </c>
      <c r="BF791" s="210">
        <f>IF(N791="snížená",J791,0)</f>
        <v>0</v>
      </c>
      <c r="BG791" s="210">
        <f>IF(N791="zákl. přenesená",J791,0)</f>
        <v>0</v>
      </c>
      <c r="BH791" s="210">
        <f>IF(N791="sníž. přenesená",J791,0)</f>
        <v>0</v>
      </c>
      <c r="BI791" s="210">
        <f>IF(N791="nulová",J791,0)</f>
        <v>0</v>
      </c>
      <c r="BJ791" s="17" t="s">
        <v>79</v>
      </c>
      <c r="BK791" s="210">
        <f>ROUND(I791*H791,2)</f>
        <v>0</v>
      </c>
      <c r="BL791" s="17" t="s">
        <v>189</v>
      </c>
      <c r="BM791" s="209" t="s">
        <v>1050</v>
      </c>
    </row>
    <row r="792" s="2" customFormat="1" ht="24.15" customHeight="1">
      <c r="A792" s="38"/>
      <c r="B792" s="39"/>
      <c r="C792" s="238" t="s">
        <v>1051</v>
      </c>
      <c r="D792" s="238" t="s">
        <v>724</v>
      </c>
      <c r="E792" s="239" t="s">
        <v>1052</v>
      </c>
      <c r="F792" s="240" t="s">
        <v>1053</v>
      </c>
      <c r="G792" s="241" t="s">
        <v>188</v>
      </c>
      <c r="H792" s="242">
        <v>8.8800000000000008</v>
      </c>
      <c r="I792" s="243"/>
      <c r="J792" s="244">
        <f>ROUND(I792*H792,2)</f>
        <v>0</v>
      </c>
      <c r="K792" s="245"/>
      <c r="L792" s="246"/>
      <c r="M792" s="247" t="s">
        <v>19</v>
      </c>
      <c r="N792" s="248" t="s">
        <v>42</v>
      </c>
      <c r="O792" s="84"/>
      <c r="P792" s="207">
        <f>O792*H792</f>
        <v>0</v>
      </c>
      <c r="Q792" s="207">
        <v>0</v>
      </c>
      <c r="R792" s="207">
        <f>Q792*H792</f>
        <v>0</v>
      </c>
      <c r="S792" s="207">
        <v>0</v>
      </c>
      <c r="T792" s="208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09" t="s">
        <v>245</v>
      </c>
      <c r="AT792" s="209" t="s">
        <v>724</v>
      </c>
      <c r="AU792" s="209" t="s">
        <v>79</v>
      </c>
      <c r="AY792" s="17" t="s">
        <v>145</v>
      </c>
      <c r="BE792" s="210">
        <f>IF(N792="základní",J792,0)</f>
        <v>0</v>
      </c>
      <c r="BF792" s="210">
        <f>IF(N792="snížená",J792,0)</f>
        <v>0</v>
      </c>
      <c r="BG792" s="210">
        <f>IF(N792="zákl. přenesená",J792,0)</f>
        <v>0</v>
      </c>
      <c r="BH792" s="210">
        <f>IF(N792="sníž. přenesená",J792,0)</f>
        <v>0</v>
      </c>
      <c r="BI792" s="210">
        <f>IF(N792="nulová",J792,0)</f>
        <v>0</v>
      </c>
      <c r="BJ792" s="17" t="s">
        <v>79</v>
      </c>
      <c r="BK792" s="210">
        <f>ROUND(I792*H792,2)</f>
        <v>0</v>
      </c>
      <c r="BL792" s="17" t="s">
        <v>189</v>
      </c>
      <c r="BM792" s="209" t="s">
        <v>1054</v>
      </c>
    </row>
    <row r="793" s="12" customFormat="1">
      <c r="A793" s="12"/>
      <c r="B793" s="211"/>
      <c r="C793" s="212"/>
      <c r="D793" s="213" t="s">
        <v>153</v>
      </c>
      <c r="E793" s="214" t="s">
        <v>19</v>
      </c>
      <c r="F793" s="215" t="s">
        <v>1055</v>
      </c>
      <c r="G793" s="212"/>
      <c r="H793" s="216">
        <v>0.54000000000000004</v>
      </c>
      <c r="I793" s="217"/>
      <c r="J793" s="212"/>
      <c r="K793" s="212"/>
      <c r="L793" s="218"/>
      <c r="M793" s="219"/>
      <c r="N793" s="220"/>
      <c r="O793" s="220"/>
      <c r="P793" s="220"/>
      <c r="Q793" s="220"/>
      <c r="R793" s="220"/>
      <c r="S793" s="220"/>
      <c r="T793" s="221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T793" s="222" t="s">
        <v>153</v>
      </c>
      <c r="AU793" s="222" t="s">
        <v>79</v>
      </c>
      <c r="AV793" s="12" t="s">
        <v>81</v>
      </c>
      <c r="AW793" s="12" t="s">
        <v>33</v>
      </c>
      <c r="AX793" s="12" t="s">
        <v>71</v>
      </c>
      <c r="AY793" s="222" t="s">
        <v>145</v>
      </c>
    </row>
    <row r="794" s="12" customFormat="1">
      <c r="A794" s="12"/>
      <c r="B794" s="211"/>
      <c r="C794" s="212"/>
      <c r="D794" s="213" t="s">
        <v>153</v>
      </c>
      <c r="E794" s="214" t="s">
        <v>19</v>
      </c>
      <c r="F794" s="215" t="s">
        <v>1056</v>
      </c>
      <c r="G794" s="212"/>
      <c r="H794" s="216">
        <v>4.5599999999999996</v>
      </c>
      <c r="I794" s="217"/>
      <c r="J794" s="212"/>
      <c r="K794" s="212"/>
      <c r="L794" s="218"/>
      <c r="M794" s="219"/>
      <c r="N794" s="220"/>
      <c r="O794" s="220"/>
      <c r="P794" s="220"/>
      <c r="Q794" s="220"/>
      <c r="R794" s="220"/>
      <c r="S794" s="220"/>
      <c r="T794" s="221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T794" s="222" t="s">
        <v>153</v>
      </c>
      <c r="AU794" s="222" t="s">
        <v>79</v>
      </c>
      <c r="AV794" s="12" t="s">
        <v>81</v>
      </c>
      <c r="AW794" s="12" t="s">
        <v>33</v>
      </c>
      <c r="AX794" s="12" t="s">
        <v>71</v>
      </c>
      <c r="AY794" s="222" t="s">
        <v>145</v>
      </c>
    </row>
    <row r="795" s="12" customFormat="1">
      <c r="A795" s="12"/>
      <c r="B795" s="211"/>
      <c r="C795" s="212"/>
      <c r="D795" s="213" t="s">
        <v>153</v>
      </c>
      <c r="E795" s="214" t="s">
        <v>19</v>
      </c>
      <c r="F795" s="215" t="s">
        <v>1057</v>
      </c>
      <c r="G795" s="212"/>
      <c r="H795" s="216">
        <v>1.0800000000000001</v>
      </c>
      <c r="I795" s="217"/>
      <c r="J795" s="212"/>
      <c r="K795" s="212"/>
      <c r="L795" s="218"/>
      <c r="M795" s="219"/>
      <c r="N795" s="220"/>
      <c r="O795" s="220"/>
      <c r="P795" s="220"/>
      <c r="Q795" s="220"/>
      <c r="R795" s="220"/>
      <c r="S795" s="220"/>
      <c r="T795" s="221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T795" s="222" t="s">
        <v>153</v>
      </c>
      <c r="AU795" s="222" t="s">
        <v>79</v>
      </c>
      <c r="AV795" s="12" t="s">
        <v>81</v>
      </c>
      <c r="AW795" s="12" t="s">
        <v>33</v>
      </c>
      <c r="AX795" s="12" t="s">
        <v>71</v>
      </c>
      <c r="AY795" s="222" t="s">
        <v>145</v>
      </c>
    </row>
    <row r="796" s="12" customFormat="1">
      <c r="A796" s="12"/>
      <c r="B796" s="211"/>
      <c r="C796" s="212"/>
      <c r="D796" s="213" t="s">
        <v>153</v>
      </c>
      <c r="E796" s="214" t="s">
        <v>19</v>
      </c>
      <c r="F796" s="215" t="s">
        <v>1058</v>
      </c>
      <c r="G796" s="212"/>
      <c r="H796" s="216">
        <v>1.6200000000000001</v>
      </c>
      <c r="I796" s="217"/>
      <c r="J796" s="212"/>
      <c r="K796" s="212"/>
      <c r="L796" s="218"/>
      <c r="M796" s="219"/>
      <c r="N796" s="220"/>
      <c r="O796" s="220"/>
      <c r="P796" s="220"/>
      <c r="Q796" s="220"/>
      <c r="R796" s="220"/>
      <c r="S796" s="220"/>
      <c r="T796" s="221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T796" s="222" t="s">
        <v>153</v>
      </c>
      <c r="AU796" s="222" t="s">
        <v>79</v>
      </c>
      <c r="AV796" s="12" t="s">
        <v>81</v>
      </c>
      <c r="AW796" s="12" t="s">
        <v>33</v>
      </c>
      <c r="AX796" s="12" t="s">
        <v>71</v>
      </c>
      <c r="AY796" s="222" t="s">
        <v>145</v>
      </c>
    </row>
    <row r="797" s="12" customFormat="1">
      <c r="A797" s="12"/>
      <c r="B797" s="211"/>
      <c r="C797" s="212"/>
      <c r="D797" s="213" t="s">
        <v>153</v>
      </c>
      <c r="E797" s="214" t="s">
        <v>19</v>
      </c>
      <c r="F797" s="215" t="s">
        <v>1057</v>
      </c>
      <c r="G797" s="212"/>
      <c r="H797" s="216">
        <v>1.0800000000000001</v>
      </c>
      <c r="I797" s="217"/>
      <c r="J797" s="212"/>
      <c r="K797" s="212"/>
      <c r="L797" s="218"/>
      <c r="M797" s="219"/>
      <c r="N797" s="220"/>
      <c r="O797" s="220"/>
      <c r="P797" s="220"/>
      <c r="Q797" s="220"/>
      <c r="R797" s="220"/>
      <c r="S797" s="220"/>
      <c r="T797" s="221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T797" s="222" t="s">
        <v>153</v>
      </c>
      <c r="AU797" s="222" t="s">
        <v>79</v>
      </c>
      <c r="AV797" s="12" t="s">
        <v>81</v>
      </c>
      <c r="AW797" s="12" t="s">
        <v>33</v>
      </c>
      <c r="AX797" s="12" t="s">
        <v>71</v>
      </c>
      <c r="AY797" s="222" t="s">
        <v>145</v>
      </c>
    </row>
    <row r="798" s="13" customFormat="1">
      <c r="A798" s="13"/>
      <c r="B798" s="223"/>
      <c r="C798" s="224"/>
      <c r="D798" s="213" t="s">
        <v>153</v>
      </c>
      <c r="E798" s="225" t="s">
        <v>19</v>
      </c>
      <c r="F798" s="226" t="s">
        <v>155</v>
      </c>
      <c r="G798" s="224"/>
      <c r="H798" s="227">
        <v>8.879999999999999</v>
      </c>
      <c r="I798" s="228"/>
      <c r="J798" s="224"/>
      <c r="K798" s="224"/>
      <c r="L798" s="229"/>
      <c r="M798" s="230"/>
      <c r="N798" s="231"/>
      <c r="O798" s="231"/>
      <c r="P798" s="231"/>
      <c r="Q798" s="231"/>
      <c r="R798" s="231"/>
      <c r="S798" s="231"/>
      <c r="T798" s="23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3" t="s">
        <v>153</v>
      </c>
      <c r="AU798" s="233" t="s">
        <v>79</v>
      </c>
      <c r="AV798" s="13" t="s">
        <v>152</v>
      </c>
      <c r="AW798" s="13" t="s">
        <v>33</v>
      </c>
      <c r="AX798" s="13" t="s">
        <v>79</v>
      </c>
      <c r="AY798" s="233" t="s">
        <v>145</v>
      </c>
    </row>
    <row r="799" s="2" customFormat="1" ht="21.75" customHeight="1">
      <c r="A799" s="38"/>
      <c r="B799" s="39"/>
      <c r="C799" s="197" t="s">
        <v>649</v>
      </c>
      <c r="D799" s="197" t="s">
        <v>148</v>
      </c>
      <c r="E799" s="198" t="s">
        <v>1059</v>
      </c>
      <c r="F799" s="199" t="s">
        <v>1060</v>
      </c>
      <c r="G799" s="200" t="s">
        <v>411</v>
      </c>
      <c r="H799" s="201">
        <v>20.905999999999999</v>
      </c>
      <c r="I799" s="202"/>
      <c r="J799" s="203">
        <f>ROUND(I799*H799,2)</f>
        <v>0</v>
      </c>
      <c r="K799" s="204"/>
      <c r="L799" s="44"/>
      <c r="M799" s="205" t="s">
        <v>19</v>
      </c>
      <c r="N799" s="206" t="s">
        <v>42</v>
      </c>
      <c r="O799" s="84"/>
      <c r="P799" s="207">
        <f>O799*H799</f>
        <v>0</v>
      </c>
      <c r="Q799" s="207">
        <v>0</v>
      </c>
      <c r="R799" s="207">
        <f>Q799*H799</f>
        <v>0</v>
      </c>
      <c r="S799" s="207">
        <v>0</v>
      </c>
      <c r="T799" s="208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09" t="s">
        <v>189</v>
      </c>
      <c r="AT799" s="209" t="s">
        <v>148</v>
      </c>
      <c r="AU799" s="209" t="s">
        <v>79</v>
      </c>
      <c r="AY799" s="17" t="s">
        <v>145</v>
      </c>
      <c r="BE799" s="210">
        <f>IF(N799="základní",J799,0)</f>
        <v>0</v>
      </c>
      <c r="BF799" s="210">
        <f>IF(N799="snížená",J799,0)</f>
        <v>0</v>
      </c>
      <c r="BG799" s="210">
        <f>IF(N799="zákl. přenesená",J799,0)</f>
        <v>0</v>
      </c>
      <c r="BH799" s="210">
        <f>IF(N799="sníž. přenesená",J799,0)</f>
        <v>0</v>
      </c>
      <c r="BI799" s="210">
        <f>IF(N799="nulová",J799,0)</f>
        <v>0</v>
      </c>
      <c r="BJ799" s="17" t="s">
        <v>79</v>
      </c>
      <c r="BK799" s="210">
        <f>ROUND(I799*H799,2)</f>
        <v>0</v>
      </c>
      <c r="BL799" s="17" t="s">
        <v>189</v>
      </c>
      <c r="BM799" s="209" t="s">
        <v>1061</v>
      </c>
    </row>
    <row r="800" s="11" customFormat="1" ht="25.92" customHeight="1">
      <c r="A800" s="11"/>
      <c r="B800" s="183"/>
      <c r="C800" s="184"/>
      <c r="D800" s="185" t="s">
        <v>70</v>
      </c>
      <c r="E800" s="186" t="s">
        <v>1062</v>
      </c>
      <c r="F800" s="186" t="s">
        <v>1063</v>
      </c>
      <c r="G800" s="184"/>
      <c r="H800" s="184"/>
      <c r="I800" s="187"/>
      <c r="J800" s="188">
        <f>BK800</f>
        <v>0</v>
      </c>
      <c r="K800" s="184"/>
      <c r="L800" s="189"/>
      <c r="M800" s="190"/>
      <c r="N800" s="191"/>
      <c r="O800" s="191"/>
      <c r="P800" s="192">
        <f>SUM(P801:P817)</f>
        <v>0</v>
      </c>
      <c r="Q800" s="191"/>
      <c r="R800" s="192">
        <f>SUM(R801:R817)</f>
        <v>0</v>
      </c>
      <c r="S800" s="191"/>
      <c r="T800" s="193">
        <f>SUM(T801:T817)</f>
        <v>0</v>
      </c>
      <c r="U800" s="11"/>
      <c r="V800" s="11"/>
      <c r="W800" s="11"/>
      <c r="X800" s="11"/>
      <c r="Y800" s="11"/>
      <c r="Z800" s="11"/>
      <c r="AA800" s="11"/>
      <c r="AB800" s="11"/>
      <c r="AC800" s="11"/>
      <c r="AD800" s="11"/>
      <c r="AE800" s="11"/>
      <c r="AR800" s="194" t="s">
        <v>81</v>
      </c>
      <c r="AT800" s="195" t="s">
        <v>70</v>
      </c>
      <c r="AU800" s="195" t="s">
        <v>71</v>
      </c>
      <c r="AY800" s="194" t="s">
        <v>145</v>
      </c>
      <c r="BK800" s="196">
        <f>SUM(BK801:BK817)</f>
        <v>0</v>
      </c>
    </row>
    <row r="801" s="2" customFormat="1" ht="24.15" customHeight="1">
      <c r="A801" s="38"/>
      <c r="B801" s="39"/>
      <c r="C801" s="197" t="s">
        <v>1064</v>
      </c>
      <c r="D801" s="197" t="s">
        <v>148</v>
      </c>
      <c r="E801" s="198" t="s">
        <v>1065</v>
      </c>
      <c r="F801" s="199" t="s">
        <v>1066</v>
      </c>
      <c r="G801" s="200" t="s">
        <v>188</v>
      </c>
      <c r="H801" s="201">
        <v>219.07599999999999</v>
      </c>
      <c r="I801" s="202"/>
      <c r="J801" s="203">
        <f>ROUND(I801*H801,2)</f>
        <v>0</v>
      </c>
      <c r="K801" s="204"/>
      <c r="L801" s="44"/>
      <c r="M801" s="205" t="s">
        <v>19</v>
      </c>
      <c r="N801" s="206" t="s">
        <v>42</v>
      </c>
      <c r="O801" s="84"/>
      <c r="P801" s="207">
        <f>O801*H801</f>
        <v>0</v>
      </c>
      <c r="Q801" s="207">
        <v>0</v>
      </c>
      <c r="R801" s="207">
        <f>Q801*H801</f>
        <v>0</v>
      </c>
      <c r="S801" s="207">
        <v>0</v>
      </c>
      <c r="T801" s="208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09" t="s">
        <v>189</v>
      </c>
      <c r="AT801" s="209" t="s">
        <v>148</v>
      </c>
      <c r="AU801" s="209" t="s">
        <v>79</v>
      </c>
      <c r="AY801" s="17" t="s">
        <v>145</v>
      </c>
      <c r="BE801" s="210">
        <f>IF(N801="základní",J801,0)</f>
        <v>0</v>
      </c>
      <c r="BF801" s="210">
        <f>IF(N801="snížená",J801,0)</f>
        <v>0</v>
      </c>
      <c r="BG801" s="210">
        <f>IF(N801="zákl. přenesená",J801,0)</f>
        <v>0</v>
      </c>
      <c r="BH801" s="210">
        <f>IF(N801="sníž. přenesená",J801,0)</f>
        <v>0</v>
      </c>
      <c r="BI801" s="210">
        <f>IF(N801="nulová",J801,0)</f>
        <v>0</v>
      </c>
      <c r="BJ801" s="17" t="s">
        <v>79</v>
      </c>
      <c r="BK801" s="210">
        <f>ROUND(I801*H801,2)</f>
        <v>0</v>
      </c>
      <c r="BL801" s="17" t="s">
        <v>189</v>
      </c>
      <c r="BM801" s="209" t="s">
        <v>1067</v>
      </c>
    </row>
    <row r="802" s="2" customFormat="1">
      <c r="A802" s="38"/>
      <c r="B802" s="39"/>
      <c r="C802" s="40"/>
      <c r="D802" s="213" t="s">
        <v>161</v>
      </c>
      <c r="E802" s="40"/>
      <c r="F802" s="234" t="s">
        <v>1068</v>
      </c>
      <c r="G802" s="40"/>
      <c r="H802" s="40"/>
      <c r="I802" s="235"/>
      <c r="J802" s="40"/>
      <c r="K802" s="40"/>
      <c r="L802" s="44"/>
      <c r="M802" s="236"/>
      <c r="N802" s="237"/>
      <c r="O802" s="84"/>
      <c r="P802" s="84"/>
      <c r="Q802" s="84"/>
      <c r="R802" s="84"/>
      <c r="S802" s="84"/>
      <c r="T802" s="85"/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T802" s="17" t="s">
        <v>161</v>
      </c>
      <c r="AU802" s="17" t="s">
        <v>79</v>
      </c>
    </row>
    <row r="803" s="12" customFormat="1">
      <c r="A803" s="12"/>
      <c r="B803" s="211"/>
      <c r="C803" s="212"/>
      <c r="D803" s="213" t="s">
        <v>153</v>
      </c>
      <c r="E803" s="214" t="s">
        <v>19</v>
      </c>
      <c r="F803" s="215" t="s">
        <v>1069</v>
      </c>
      <c r="G803" s="212"/>
      <c r="H803" s="216">
        <v>33.280000000000001</v>
      </c>
      <c r="I803" s="217"/>
      <c r="J803" s="212"/>
      <c r="K803" s="212"/>
      <c r="L803" s="218"/>
      <c r="M803" s="219"/>
      <c r="N803" s="220"/>
      <c r="O803" s="220"/>
      <c r="P803" s="220"/>
      <c r="Q803" s="220"/>
      <c r="R803" s="220"/>
      <c r="S803" s="220"/>
      <c r="T803" s="221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T803" s="222" t="s">
        <v>153</v>
      </c>
      <c r="AU803" s="222" t="s">
        <v>79</v>
      </c>
      <c r="AV803" s="12" t="s">
        <v>81</v>
      </c>
      <c r="AW803" s="12" t="s">
        <v>33</v>
      </c>
      <c r="AX803" s="12" t="s">
        <v>71</v>
      </c>
      <c r="AY803" s="222" t="s">
        <v>145</v>
      </c>
    </row>
    <row r="804" s="12" customFormat="1">
      <c r="A804" s="12"/>
      <c r="B804" s="211"/>
      <c r="C804" s="212"/>
      <c r="D804" s="213" t="s">
        <v>153</v>
      </c>
      <c r="E804" s="214" t="s">
        <v>19</v>
      </c>
      <c r="F804" s="215" t="s">
        <v>1070</v>
      </c>
      <c r="G804" s="212"/>
      <c r="H804" s="216">
        <v>33.960000000000001</v>
      </c>
      <c r="I804" s="217"/>
      <c r="J804" s="212"/>
      <c r="K804" s="212"/>
      <c r="L804" s="218"/>
      <c r="M804" s="219"/>
      <c r="N804" s="220"/>
      <c r="O804" s="220"/>
      <c r="P804" s="220"/>
      <c r="Q804" s="220"/>
      <c r="R804" s="220"/>
      <c r="S804" s="220"/>
      <c r="T804" s="221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T804" s="222" t="s">
        <v>153</v>
      </c>
      <c r="AU804" s="222" t="s">
        <v>79</v>
      </c>
      <c r="AV804" s="12" t="s">
        <v>81</v>
      </c>
      <c r="AW804" s="12" t="s">
        <v>33</v>
      </c>
      <c r="AX804" s="12" t="s">
        <v>71</v>
      </c>
      <c r="AY804" s="222" t="s">
        <v>145</v>
      </c>
    </row>
    <row r="805" s="12" customFormat="1">
      <c r="A805" s="12"/>
      <c r="B805" s="211"/>
      <c r="C805" s="212"/>
      <c r="D805" s="213" t="s">
        <v>153</v>
      </c>
      <c r="E805" s="214" t="s">
        <v>19</v>
      </c>
      <c r="F805" s="215" t="s">
        <v>1071</v>
      </c>
      <c r="G805" s="212"/>
      <c r="H805" s="216">
        <v>31.050000000000001</v>
      </c>
      <c r="I805" s="217"/>
      <c r="J805" s="212"/>
      <c r="K805" s="212"/>
      <c r="L805" s="218"/>
      <c r="M805" s="219"/>
      <c r="N805" s="220"/>
      <c r="O805" s="220"/>
      <c r="P805" s="220"/>
      <c r="Q805" s="220"/>
      <c r="R805" s="220"/>
      <c r="S805" s="220"/>
      <c r="T805" s="221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T805" s="222" t="s">
        <v>153</v>
      </c>
      <c r="AU805" s="222" t="s">
        <v>79</v>
      </c>
      <c r="AV805" s="12" t="s">
        <v>81</v>
      </c>
      <c r="AW805" s="12" t="s">
        <v>33</v>
      </c>
      <c r="AX805" s="12" t="s">
        <v>71</v>
      </c>
      <c r="AY805" s="222" t="s">
        <v>145</v>
      </c>
    </row>
    <row r="806" s="12" customFormat="1">
      <c r="A806" s="12"/>
      <c r="B806" s="211"/>
      <c r="C806" s="212"/>
      <c r="D806" s="213" t="s">
        <v>153</v>
      </c>
      <c r="E806" s="214" t="s">
        <v>19</v>
      </c>
      <c r="F806" s="215" t="s">
        <v>1072</v>
      </c>
      <c r="G806" s="212"/>
      <c r="H806" s="216">
        <v>33</v>
      </c>
      <c r="I806" s="217"/>
      <c r="J806" s="212"/>
      <c r="K806" s="212"/>
      <c r="L806" s="218"/>
      <c r="M806" s="219"/>
      <c r="N806" s="220"/>
      <c r="O806" s="220"/>
      <c r="P806" s="220"/>
      <c r="Q806" s="220"/>
      <c r="R806" s="220"/>
      <c r="S806" s="220"/>
      <c r="T806" s="221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T806" s="222" t="s">
        <v>153</v>
      </c>
      <c r="AU806" s="222" t="s">
        <v>79</v>
      </c>
      <c r="AV806" s="12" t="s">
        <v>81</v>
      </c>
      <c r="AW806" s="12" t="s">
        <v>33</v>
      </c>
      <c r="AX806" s="12" t="s">
        <v>71</v>
      </c>
      <c r="AY806" s="222" t="s">
        <v>145</v>
      </c>
    </row>
    <row r="807" s="12" customFormat="1">
      <c r="A807" s="12"/>
      <c r="B807" s="211"/>
      <c r="C807" s="212"/>
      <c r="D807" s="213" t="s">
        <v>153</v>
      </c>
      <c r="E807" s="214" t="s">
        <v>19</v>
      </c>
      <c r="F807" s="215" t="s">
        <v>1073</v>
      </c>
      <c r="G807" s="212"/>
      <c r="H807" s="216">
        <v>45.450000000000003</v>
      </c>
      <c r="I807" s="217"/>
      <c r="J807" s="212"/>
      <c r="K807" s="212"/>
      <c r="L807" s="218"/>
      <c r="M807" s="219"/>
      <c r="N807" s="220"/>
      <c r="O807" s="220"/>
      <c r="P807" s="220"/>
      <c r="Q807" s="220"/>
      <c r="R807" s="220"/>
      <c r="S807" s="220"/>
      <c r="T807" s="221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T807" s="222" t="s">
        <v>153</v>
      </c>
      <c r="AU807" s="222" t="s">
        <v>79</v>
      </c>
      <c r="AV807" s="12" t="s">
        <v>81</v>
      </c>
      <c r="AW807" s="12" t="s">
        <v>33</v>
      </c>
      <c r="AX807" s="12" t="s">
        <v>71</v>
      </c>
      <c r="AY807" s="222" t="s">
        <v>145</v>
      </c>
    </row>
    <row r="808" s="12" customFormat="1">
      <c r="A808" s="12"/>
      <c r="B808" s="211"/>
      <c r="C808" s="212"/>
      <c r="D808" s="213" t="s">
        <v>153</v>
      </c>
      <c r="E808" s="214" t="s">
        <v>19</v>
      </c>
      <c r="F808" s="215" t="s">
        <v>1074</v>
      </c>
      <c r="G808" s="212"/>
      <c r="H808" s="216">
        <v>7.5599999999999996</v>
      </c>
      <c r="I808" s="217"/>
      <c r="J808" s="212"/>
      <c r="K808" s="212"/>
      <c r="L808" s="218"/>
      <c r="M808" s="219"/>
      <c r="N808" s="220"/>
      <c r="O808" s="220"/>
      <c r="P808" s="220"/>
      <c r="Q808" s="220"/>
      <c r="R808" s="220"/>
      <c r="S808" s="220"/>
      <c r="T808" s="221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T808" s="222" t="s">
        <v>153</v>
      </c>
      <c r="AU808" s="222" t="s">
        <v>79</v>
      </c>
      <c r="AV808" s="12" t="s">
        <v>81</v>
      </c>
      <c r="AW808" s="12" t="s">
        <v>33</v>
      </c>
      <c r="AX808" s="12" t="s">
        <v>71</v>
      </c>
      <c r="AY808" s="222" t="s">
        <v>145</v>
      </c>
    </row>
    <row r="809" s="12" customFormat="1">
      <c r="A809" s="12"/>
      <c r="B809" s="211"/>
      <c r="C809" s="212"/>
      <c r="D809" s="213" t="s">
        <v>153</v>
      </c>
      <c r="E809" s="214" t="s">
        <v>19</v>
      </c>
      <c r="F809" s="215" t="s">
        <v>1075</v>
      </c>
      <c r="G809" s="212"/>
      <c r="H809" s="216">
        <v>34.776000000000003</v>
      </c>
      <c r="I809" s="217"/>
      <c r="J809" s="212"/>
      <c r="K809" s="212"/>
      <c r="L809" s="218"/>
      <c r="M809" s="219"/>
      <c r="N809" s="220"/>
      <c r="O809" s="220"/>
      <c r="P809" s="220"/>
      <c r="Q809" s="220"/>
      <c r="R809" s="220"/>
      <c r="S809" s="220"/>
      <c r="T809" s="221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T809" s="222" t="s">
        <v>153</v>
      </c>
      <c r="AU809" s="222" t="s">
        <v>79</v>
      </c>
      <c r="AV809" s="12" t="s">
        <v>81</v>
      </c>
      <c r="AW809" s="12" t="s">
        <v>33</v>
      </c>
      <c r="AX809" s="12" t="s">
        <v>71</v>
      </c>
      <c r="AY809" s="222" t="s">
        <v>145</v>
      </c>
    </row>
    <row r="810" s="13" customFormat="1">
      <c r="A810" s="13"/>
      <c r="B810" s="223"/>
      <c r="C810" s="224"/>
      <c r="D810" s="213" t="s">
        <v>153</v>
      </c>
      <c r="E810" s="225" t="s">
        <v>19</v>
      </c>
      <c r="F810" s="226" t="s">
        <v>155</v>
      </c>
      <c r="G810" s="224"/>
      <c r="H810" s="227">
        <v>219.07600000000002</v>
      </c>
      <c r="I810" s="228"/>
      <c r="J810" s="224"/>
      <c r="K810" s="224"/>
      <c r="L810" s="229"/>
      <c r="M810" s="230"/>
      <c r="N810" s="231"/>
      <c r="O810" s="231"/>
      <c r="P810" s="231"/>
      <c r="Q810" s="231"/>
      <c r="R810" s="231"/>
      <c r="S810" s="231"/>
      <c r="T810" s="232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3" t="s">
        <v>153</v>
      </c>
      <c r="AU810" s="233" t="s">
        <v>79</v>
      </c>
      <c r="AV810" s="13" t="s">
        <v>152</v>
      </c>
      <c r="AW810" s="13" t="s">
        <v>33</v>
      </c>
      <c r="AX810" s="13" t="s">
        <v>79</v>
      </c>
      <c r="AY810" s="233" t="s">
        <v>145</v>
      </c>
    </row>
    <row r="811" s="2" customFormat="1" ht="24.15" customHeight="1">
      <c r="A811" s="38"/>
      <c r="B811" s="39"/>
      <c r="C811" s="197" t="s">
        <v>653</v>
      </c>
      <c r="D811" s="197" t="s">
        <v>148</v>
      </c>
      <c r="E811" s="198" t="s">
        <v>1076</v>
      </c>
      <c r="F811" s="199" t="s">
        <v>1077</v>
      </c>
      <c r="G811" s="200" t="s">
        <v>381</v>
      </c>
      <c r="H811" s="201">
        <v>41</v>
      </c>
      <c r="I811" s="202"/>
      <c r="J811" s="203">
        <f>ROUND(I811*H811,2)</f>
        <v>0</v>
      </c>
      <c r="K811" s="204"/>
      <c r="L811" s="44"/>
      <c r="M811" s="205" t="s">
        <v>19</v>
      </c>
      <c r="N811" s="206" t="s">
        <v>42</v>
      </c>
      <c r="O811" s="84"/>
      <c r="P811" s="207">
        <f>O811*H811</f>
        <v>0</v>
      </c>
      <c r="Q811" s="207">
        <v>0</v>
      </c>
      <c r="R811" s="207">
        <f>Q811*H811</f>
        <v>0</v>
      </c>
      <c r="S811" s="207">
        <v>0</v>
      </c>
      <c r="T811" s="208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09" t="s">
        <v>189</v>
      </c>
      <c r="AT811" s="209" t="s">
        <v>148</v>
      </c>
      <c r="AU811" s="209" t="s">
        <v>79</v>
      </c>
      <c r="AY811" s="17" t="s">
        <v>145</v>
      </c>
      <c r="BE811" s="210">
        <f>IF(N811="základní",J811,0)</f>
        <v>0</v>
      </c>
      <c r="BF811" s="210">
        <f>IF(N811="snížená",J811,0)</f>
        <v>0</v>
      </c>
      <c r="BG811" s="210">
        <f>IF(N811="zákl. přenesená",J811,0)</f>
        <v>0</v>
      </c>
      <c r="BH811" s="210">
        <f>IF(N811="sníž. přenesená",J811,0)</f>
        <v>0</v>
      </c>
      <c r="BI811" s="210">
        <f>IF(N811="nulová",J811,0)</f>
        <v>0</v>
      </c>
      <c r="BJ811" s="17" t="s">
        <v>79</v>
      </c>
      <c r="BK811" s="210">
        <f>ROUND(I811*H811,2)</f>
        <v>0</v>
      </c>
      <c r="BL811" s="17" t="s">
        <v>189</v>
      </c>
      <c r="BM811" s="209" t="s">
        <v>1078</v>
      </c>
    </row>
    <row r="812" s="12" customFormat="1">
      <c r="A812" s="12"/>
      <c r="B812" s="211"/>
      <c r="C812" s="212"/>
      <c r="D812" s="213" t="s">
        <v>153</v>
      </c>
      <c r="E812" s="214" t="s">
        <v>19</v>
      </c>
      <c r="F812" s="215" t="s">
        <v>1079</v>
      </c>
      <c r="G812" s="212"/>
      <c r="H812" s="216">
        <v>4</v>
      </c>
      <c r="I812" s="217"/>
      <c r="J812" s="212"/>
      <c r="K812" s="212"/>
      <c r="L812" s="218"/>
      <c r="M812" s="219"/>
      <c r="N812" s="220"/>
      <c r="O812" s="220"/>
      <c r="P812" s="220"/>
      <c r="Q812" s="220"/>
      <c r="R812" s="220"/>
      <c r="S812" s="220"/>
      <c r="T812" s="221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T812" s="222" t="s">
        <v>153</v>
      </c>
      <c r="AU812" s="222" t="s">
        <v>79</v>
      </c>
      <c r="AV812" s="12" t="s">
        <v>81</v>
      </c>
      <c r="AW812" s="12" t="s">
        <v>33</v>
      </c>
      <c r="AX812" s="12" t="s">
        <v>71</v>
      </c>
      <c r="AY812" s="222" t="s">
        <v>145</v>
      </c>
    </row>
    <row r="813" s="12" customFormat="1">
      <c r="A813" s="12"/>
      <c r="B813" s="211"/>
      <c r="C813" s="212"/>
      <c r="D813" s="213" t="s">
        <v>153</v>
      </c>
      <c r="E813" s="214" t="s">
        <v>19</v>
      </c>
      <c r="F813" s="215" t="s">
        <v>383</v>
      </c>
      <c r="G813" s="212"/>
      <c r="H813" s="216">
        <v>37</v>
      </c>
      <c r="I813" s="217"/>
      <c r="J813" s="212"/>
      <c r="K813" s="212"/>
      <c r="L813" s="218"/>
      <c r="M813" s="219"/>
      <c r="N813" s="220"/>
      <c r="O813" s="220"/>
      <c r="P813" s="220"/>
      <c r="Q813" s="220"/>
      <c r="R813" s="220"/>
      <c r="S813" s="220"/>
      <c r="T813" s="221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T813" s="222" t="s">
        <v>153</v>
      </c>
      <c r="AU813" s="222" t="s">
        <v>79</v>
      </c>
      <c r="AV813" s="12" t="s">
        <v>81</v>
      </c>
      <c r="AW813" s="12" t="s">
        <v>33</v>
      </c>
      <c r="AX813" s="12" t="s">
        <v>71</v>
      </c>
      <c r="AY813" s="222" t="s">
        <v>145</v>
      </c>
    </row>
    <row r="814" s="13" customFormat="1">
      <c r="A814" s="13"/>
      <c r="B814" s="223"/>
      <c r="C814" s="224"/>
      <c r="D814" s="213" t="s">
        <v>153</v>
      </c>
      <c r="E814" s="225" t="s">
        <v>19</v>
      </c>
      <c r="F814" s="226" t="s">
        <v>155</v>
      </c>
      <c r="G814" s="224"/>
      <c r="H814" s="227">
        <v>41</v>
      </c>
      <c r="I814" s="228"/>
      <c r="J814" s="224"/>
      <c r="K814" s="224"/>
      <c r="L814" s="229"/>
      <c r="M814" s="230"/>
      <c r="N814" s="231"/>
      <c r="O814" s="231"/>
      <c r="P814" s="231"/>
      <c r="Q814" s="231"/>
      <c r="R814" s="231"/>
      <c r="S814" s="231"/>
      <c r="T814" s="232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3" t="s">
        <v>153</v>
      </c>
      <c r="AU814" s="233" t="s">
        <v>79</v>
      </c>
      <c r="AV814" s="13" t="s">
        <v>152</v>
      </c>
      <c r="AW814" s="13" t="s">
        <v>33</v>
      </c>
      <c r="AX814" s="13" t="s">
        <v>79</v>
      </c>
      <c r="AY814" s="233" t="s">
        <v>145</v>
      </c>
    </row>
    <row r="815" s="2" customFormat="1" ht="24.15" customHeight="1">
      <c r="A815" s="38"/>
      <c r="B815" s="39"/>
      <c r="C815" s="197" t="s">
        <v>1080</v>
      </c>
      <c r="D815" s="197" t="s">
        <v>148</v>
      </c>
      <c r="E815" s="198" t="s">
        <v>1081</v>
      </c>
      <c r="F815" s="199" t="s">
        <v>1082</v>
      </c>
      <c r="G815" s="200" t="s">
        <v>381</v>
      </c>
      <c r="H815" s="201">
        <v>8</v>
      </c>
      <c r="I815" s="202"/>
      <c r="J815" s="203">
        <f>ROUND(I815*H815,2)</f>
        <v>0</v>
      </c>
      <c r="K815" s="204"/>
      <c r="L815" s="44"/>
      <c r="M815" s="205" t="s">
        <v>19</v>
      </c>
      <c r="N815" s="206" t="s">
        <v>42</v>
      </c>
      <c r="O815" s="84"/>
      <c r="P815" s="207">
        <f>O815*H815</f>
        <v>0</v>
      </c>
      <c r="Q815" s="207">
        <v>0</v>
      </c>
      <c r="R815" s="207">
        <f>Q815*H815</f>
        <v>0</v>
      </c>
      <c r="S815" s="207">
        <v>0</v>
      </c>
      <c r="T815" s="208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09" t="s">
        <v>189</v>
      </c>
      <c r="AT815" s="209" t="s">
        <v>148</v>
      </c>
      <c r="AU815" s="209" t="s">
        <v>79</v>
      </c>
      <c r="AY815" s="17" t="s">
        <v>145</v>
      </c>
      <c r="BE815" s="210">
        <f>IF(N815="základní",J815,0)</f>
        <v>0</v>
      </c>
      <c r="BF815" s="210">
        <f>IF(N815="snížená",J815,0)</f>
        <v>0</v>
      </c>
      <c r="BG815" s="210">
        <f>IF(N815="zákl. přenesená",J815,0)</f>
        <v>0</v>
      </c>
      <c r="BH815" s="210">
        <f>IF(N815="sníž. přenesená",J815,0)</f>
        <v>0</v>
      </c>
      <c r="BI815" s="210">
        <f>IF(N815="nulová",J815,0)</f>
        <v>0</v>
      </c>
      <c r="BJ815" s="17" t="s">
        <v>79</v>
      </c>
      <c r="BK815" s="210">
        <f>ROUND(I815*H815,2)</f>
        <v>0</v>
      </c>
      <c r="BL815" s="17" t="s">
        <v>189</v>
      </c>
      <c r="BM815" s="209" t="s">
        <v>1083</v>
      </c>
    </row>
    <row r="816" s="12" customFormat="1">
      <c r="A816" s="12"/>
      <c r="B816" s="211"/>
      <c r="C816" s="212"/>
      <c r="D816" s="213" t="s">
        <v>153</v>
      </c>
      <c r="E816" s="214" t="s">
        <v>19</v>
      </c>
      <c r="F816" s="215" t="s">
        <v>167</v>
      </c>
      <c r="G816" s="212"/>
      <c r="H816" s="216">
        <v>8</v>
      </c>
      <c r="I816" s="217"/>
      <c r="J816" s="212"/>
      <c r="K816" s="212"/>
      <c r="L816" s="218"/>
      <c r="M816" s="219"/>
      <c r="N816" s="220"/>
      <c r="O816" s="220"/>
      <c r="P816" s="220"/>
      <c r="Q816" s="220"/>
      <c r="R816" s="220"/>
      <c r="S816" s="220"/>
      <c r="T816" s="221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T816" s="222" t="s">
        <v>153</v>
      </c>
      <c r="AU816" s="222" t="s">
        <v>79</v>
      </c>
      <c r="AV816" s="12" t="s">
        <v>81</v>
      </c>
      <c r="AW816" s="12" t="s">
        <v>33</v>
      </c>
      <c r="AX816" s="12" t="s">
        <v>71</v>
      </c>
      <c r="AY816" s="222" t="s">
        <v>145</v>
      </c>
    </row>
    <row r="817" s="13" customFormat="1">
      <c r="A817" s="13"/>
      <c r="B817" s="223"/>
      <c r="C817" s="224"/>
      <c r="D817" s="213" t="s">
        <v>153</v>
      </c>
      <c r="E817" s="225" t="s">
        <v>19</v>
      </c>
      <c r="F817" s="226" t="s">
        <v>155</v>
      </c>
      <c r="G817" s="224"/>
      <c r="H817" s="227">
        <v>8</v>
      </c>
      <c r="I817" s="228"/>
      <c r="J817" s="224"/>
      <c r="K817" s="224"/>
      <c r="L817" s="229"/>
      <c r="M817" s="230"/>
      <c r="N817" s="231"/>
      <c r="O817" s="231"/>
      <c r="P817" s="231"/>
      <c r="Q817" s="231"/>
      <c r="R817" s="231"/>
      <c r="S817" s="231"/>
      <c r="T817" s="23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3" t="s">
        <v>153</v>
      </c>
      <c r="AU817" s="233" t="s">
        <v>79</v>
      </c>
      <c r="AV817" s="13" t="s">
        <v>152</v>
      </c>
      <c r="AW817" s="13" t="s">
        <v>33</v>
      </c>
      <c r="AX817" s="13" t="s">
        <v>79</v>
      </c>
      <c r="AY817" s="233" t="s">
        <v>145</v>
      </c>
    </row>
    <row r="818" s="11" customFormat="1" ht="25.92" customHeight="1">
      <c r="A818" s="11"/>
      <c r="B818" s="183"/>
      <c r="C818" s="184"/>
      <c r="D818" s="185" t="s">
        <v>70</v>
      </c>
      <c r="E818" s="186" t="s">
        <v>1084</v>
      </c>
      <c r="F818" s="186" t="s">
        <v>1085</v>
      </c>
      <c r="G818" s="184"/>
      <c r="H818" s="184"/>
      <c r="I818" s="187"/>
      <c r="J818" s="188">
        <f>BK818</f>
        <v>0</v>
      </c>
      <c r="K818" s="184"/>
      <c r="L818" s="189"/>
      <c r="M818" s="190"/>
      <c r="N818" s="191"/>
      <c r="O818" s="191"/>
      <c r="P818" s="192">
        <f>SUM(P819:P827)</f>
        <v>0</v>
      </c>
      <c r="Q818" s="191"/>
      <c r="R818" s="192">
        <f>SUM(R819:R827)</f>
        <v>0</v>
      </c>
      <c r="S818" s="191"/>
      <c r="T818" s="193">
        <f>SUM(T819:T827)</f>
        <v>0</v>
      </c>
      <c r="U818" s="11"/>
      <c r="V818" s="11"/>
      <c r="W818" s="11"/>
      <c r="X818" s="11"/>
      <c r="Y818" s="11"/>
      <c r="Z818" s="11"/>
      <c r="AA818" s="11"/>
      <c r="AB818" s="11"/>
      <c r="AC818" s="11"/>
      <c r="AD818" s="11"/>
      <c r="AE818" s="11"/>
      <c r="AR818" s="194" t="s">
        <v>81</v>
      </c>
      <c r="AT818" s="195" t="s">
        <v>70</v>
      </c>
      <c r="AU818" s="195" t="s">
        <v>71</v>
      </c>
      <c r="AY818" s="194" t="s">
        <v>145</v>
      </c>
      <c r="BK818" s="196">
        <f>SUM(BK819:BK827)</f>
        <v>0</v>
      </c>
    </row>
    <row r="819" s="2" customFormat="1" ht="21.75" customHeight="1">
      <c r="A819" s="38"/>
      <c r="B819" s="39"/>
      <c r="C819" s="197" t="s">
        <v>659</v>
      </c>
      <c r="D819" s="197" t="s">
        <v>148</v>
      </c>
      <c r="E819" s="198" t="s">
        <v>1086</v>
      </c>
      <c r="F819" s="199" t="s">
        <v>1087</v>
      </c>
      <c r="G819" s="200" t="s">
        <v>188</v>
      </c>
      <c r="H819" s="201">
        <v>778.05999999999995</v>
      </c>
      <c r="I819" s="202"/>
      <c r="J819" s="203">
        <f>ROUND(I819*H819,2)</f>
        <v>0</v>
      </c>
      <c r="K819" s="204"/>
      <c r="L819" s="44"/>
      <c r="M819" s="205" t="s">
        <v>19</v>
      </c>
      <c r="N819" s="206" t="s">
        <v>42</v>
      </c>
      <c r="O819" s="84"/>
      <c r="P819" s="207">
        <f>O819*H819</f>
        <v>0</v>
      </c>
      <c r="Q819" s="207">
        <v>0</v>
      </c>
      <c r="R819" s="207">
        <f>Q819*H819</f>
        <v>0</v>
      </c>
      <c r="S819" s="207">
        <v>0</v>
      </c>
      <c r="T819" s="208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09" t="s">
        <v>189</v>
      </c>
      <c r="AT819" s="209" t="s">
        <v>148</v>
      </c>
      <c r="AU819" s="209" t="s">
        <v>79</v>
      </c>
      <c r="AY819" s="17" t="s">
        <v>145</v>
      </c>
      <c r="BE819" s="210">
        <f>IF(N819="základní",J819,0)</f>
        <v>0</v>
      </c>
      <c r="BF819" s="210">
        <f>IF(N819="snížená",J819,0)</f>
        <v>0</v>
      </c>
      <c r="BG819" s="210">
        <f>IF(N819="zákl. přenesená",J819,0)</f>
        <v>0</v>
      </c>
      <c r="BH819" s="210">
        <f>IF(N819="sníž. přenesená",J819,0)</f>
        <v>0</v>
      </c>
      <c r="BI819" s="210">
        <f>IF(N819="nulová",J819,0)</f>
        <v>0</v>
      </c>
      <c r="BJ819" s="17" t="s">
        <v>79</v>
      </c>
      <c r="BK819" s="210">
        <f>ROUND(I819*H819,2)</f>
        <v>0</v>
      </c>
      <c r="BL819" s="17" t="s">
        <v>189</v>
      </c>
      <c r="BM819" s="209" t="s">
        <v>1088</v>
      </c>
    </row>
    <row r="820" s="12" customFormat="1">
      <c r="A820" s="12"/>
      <c r="B820" s="211"/>
      <c r="C820" s="212"/>
      <c r="D820" s="213" t="s">
        <v>153</v>
      </c>
      <c r="E820" s="214" t="s">
        <v>19</v>
      </c>
      <c r="F820" s="215" t="s">
        <v>1089</v>
      </c>
      <c r="G820" s="212"/>
      <c r="H820" s="216">
        <v>99.359999999999999</v>
      </c>
      <c r="I820" s="217"/>
      <c r="J820" s="212"/>
      <c r="K820" s="212"/>
      <c r="L820" s="218"/>
      <c r="M820" s="219"/>
      <c r="N820" s="220"/>
      <c r="O820" s="220"/>
      <c r="P820" s="220"/>
      <c r="Q820" s="220"/>
      <c r="R820" s="220"/>
      <c r="S820" s="220"/>
      <c r="T820" s="221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T820" s="222" t="s">
        <v>153</v>
      </c>
      <c r="AU820" s="222" t="s">
        <v>79</v>
      </c>
      <c r="AV820" s="12" t="s">
        <v>81</v>
      </c>
      <c r="AW820" s="12" t="s">
        <v>33</v>
      </c>
      <c r="AX820" s="12" t="s">
        <v>71</v>
      </c>
      <c r="AY820" s="222" t="s">
        <v>145</v>
      </c>
    </row>
    <row r="821" s="12" customFormat="1">
      <c r="A821" s="12"/>
      <c r="B821" s="211"/>
      <c r="C821" s="212"/>
      <c r="D821" s="213" t="s">
        <v>153</v>
      </c>
      <c r="E821" s="214" t="s">
        <v>19</v>
      </c>
      <c r="F821" s="215" t="s">
        <v>1090</v>
      </c>
      <c r="G821" s="212"/>
      <c r="H821" s="216">
        <v>678.70000000000005</v>
      </c>
      <c r="I821" s="217"/>
      <c r="J821" s="212"/>
      <c r="K821" s="212"/>
      <c r="L821" s="218"/>
      <c r="M821" s="219"/>
      <c r="N821" s="220"/>
      <c r="O821" s="220"/>
      <c r="P821" s="220"/>
      <c r="Q821" s="220"/>
      <c r="R821" s="220"/>
      <c r="S821" s="220"/>
      <c r="T821" s="221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T821" s="222" t="s">
        <v>153</v>
      </c>
      <c r="AU821" s="222" t="s">
        <v>79</v>
      </c>
      <c r="AV821" s="12" t="s">
        <v>81</v>
      </c>
      <c r="AW821" s="12" t="s">
        <v>33</v>
      </c>
      <c r="AX821" s="12" t="s">
        <v>71</v>
      </c>
      <c r="AY821" s="222" t="s">
        <v>145</v>
      </c>
    </row>
    <row r="822" s="13" customFormat="1">
      <c r="A822" s="13"/>
      <c r="B822" s="223"/>
      <c r="C822" s="224"/>
      <c r="D822" s="213" t="s">
        <v>153</v>
      </c>
      <c r="E822" s="225" t="s">
        <v>19</v>
      </c>
      <c r="F822" s="226" t="s">
        <v>155</v>
      </c>
      <c r="G822" s="224"/>
      <c r="H822" s="227">
        <v>778.06000000000006</v>
      </c>
      <c r="I822" s="228"/>
      <c r="J822" s="224"/>
      <c r="K822" s="224"/>
      <c r="L822" s="229"/>
      <c r="M822" s="230"/>
      <c r="N822" s="231"/>
      <c r="O822" s="231"/>
      <c r="P822" s="231"/>
      <c r="Q822" s="231"/>
      <c r="R822" s="231"/>
      <c r="S822" s="231"/>
      <c r="T822" s="232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3" t="s">
        <v>153</v>
      </c>
      <c r="AU822" s="233" t="s">
        <v>79</v>
      </c>
      <c r="AV822" s="13" t="s">
        <v>152</v>
      </c>
      <c r="AW822" s="13" t="s">
        <v>33</v>
      </c>
      <c r="AX822" s="13" t="s">
        <v>79</v>
      </c>
      <c r="AY822" s="233" t="s">
        <v>145</v>
      </c>
    </row>
    <row r="823" s="2" customFormat="1" ht="16.5" customHeight="1">
      <c r="A823" s="38"/>
      <c r="B823" s="39"/>
      <c r="C823" s="197" t="s">
        <v>1091</v>
      </c>
      <c r="D823" s="197" t="s">
        <v>148</v>
      </c>
      <c r="E823" s="198" t="s">
        <v>1092</v>
      </c>
      <c r="F823" s="199" t="s">
        <v>1093</v>
      </c>
      <c r="G823" s="200" t="s">
        <v>188</v>
      </c>
      <c r="H823" s="201">
        <v>1121</v>
      </c>
      <c r="I823" s="202"/>
      <c r="J823" s="203">
        <f>ROUND(I823*H823,2)</f>
        <v>0</v>
      </c>
      <c r="K823" s="204"/>
      <c r="L823" s="44"/>
      <c r="M823" s="205" t="s">
        <v>19</v>
      </c>
      <c r="N823" s="206" t="s">
        <v>42</v>
      </c>
      <c r="O823" s="84"/>
      <c r="P823" s="207">
        <f>O823*H823</f>
        <v>0</v>
      </c>
      <c r="Q823" s="207">
        <v>0</v>
      </c>
      <c r="R823" s="207">
        <f>Q823*H823</f>
        <v>0</v>
      </c>
      <c r="S823" s="207">
        <v>0</v>
      </c>
      <c r="T823" s="208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09" t="s">
        <v>189</v>
      </c>
      <c r="AT823" s="209" t="s">
        <v>148</v>
      </c>
      <c r="AU823" s="209" t="s">
        <v>79</v>
      </c>
      <c r="AY823" s="17" t="s">
        <v>145</v>
      </c>
      <c r="BE823" s="210">
        <f>IF(N823="základní",J823,0)</f>
        <v>0</v>
      </c>
      <c r="BF823" s="210">
        <f>IF(N823="snížená",J823,0)</f>
        <v>0</v>
      </c>
      <c r="BG823" s="210">
        <f>IF(N823="zákl. přenesená",J823,0)</f>
        <v>0</v>
      </c>
      <c r="BH823" s="210">
        <f>IF(N823="sníž. přenesená",J823,0)</f>
        <v>0</v>
      </c>
      <c r="BI823" s="210">
        <f>IF(N823="nulová",J823,0)</f>
        <v>0</v>
      </c>
      <c r="BJ823" s="17" t="s">
        <v>79</v>
      </c>
      <c r="BK823" s="210">
        <f>ROUND(I823*H823,2)</f>
        <v>0</v>
      </c>
      <c r="BL823" s="17" t="s">
        <v>189</v>
      </c>
      <c r="BM823" s="209" t="s">
        <v>1094</v>
      </c>
    </row>
    <row r="824" s="2" customFormat="1">
      <c r="A824" s="38"/>
      <c r="B824" s="39"/>
      <c r="C824" s="40"/>
      <c r="D824" s="213" t="s">
        <v>161</v>
      </c>
      <c r="E824" s="40"/>
      <c r="F824" s="234" t="s">
        <v>1095</v>
      </c>
      <c r="G824" s="40"/>
      <c r="H824" s="40"/>
      <c r="I824" s="235"/>
      <c r="J824" s="40"/>
      <c r="K824" s="40"/>
      <c r="L824" s="44"/>
      <c r="M824" s="236"/>
      <c r="N824" s="237"/>
      <c r="O824" s="84"/>
      <c r="P824" s="84"/>
      <c r="Q824" s="84"/>
      <c r="R824" s="84"/>
      <c r="S824" s="84"/>
      <c r="T824" s="85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T824" s="17" t="s">
        <v>161</v>
      </c>
      <c r="AU824" s="17" t="s">
        <v>79</v>
      </c>
    </row>
    <row r="825" s="12" customFormat="1">
      <c r="A825" s="12"/>
      <c r="B825" s="211"/>
      <c r="C825" s="212"/>
      <c r="D825" s="213" t="s">
        <v>153</v>
      </c>
      <c r="E825" s="214" t="s">
        <v>19</v>
      </c>
      <c r="F825" s="215" t="s">
        <v>770</v>
      </c>
      <c r="G825" s="212"/>
      <c r="H825" s="216">
        <v>226</v>
      </c>
      <c r="I825" s="217"/>
      <c r="J825" s="212"/>
      <c r="K825" s="212"/>
      <c r="L825" s="218"/>
      <c r="M825" s="219"/>
      <c r="N825" s="220"/>
      <c r="O825" s="220"/>
      <c r="P825" s="220"/>
      <c r="Q825" s="220"/>
      <c r="R825" s="220"/>
      <c r="S825" s="220"/>
      <c r="T825" s="221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T825" s="222" t="s">
        <v>153</v>
      </c>
      <c r="AU825" s="222" t="s">
        <v>79</v>
      </c>
      <c r="AV825" s="12" t="s">
        <v>81</v>
      </c>
      <c r="AW825" s="12" t="s">
        <v>33</v>
      </c>
      <c r="AX825" s="12" t="s">
        <v>71</v>
      </c>
      <c r="AY825" s="222" t="s">
        <v>145</v>
      </c>
    </row>
    <row r="826" s="12" customFormat="1">
      <c r="A826" s="12"/>
      <c r="B826" s="211"/>
      <c r="C826" s="212"/>
      <c r="D826" s="213" t="s">
        <v>153</v>
      </c>
      <c r="E826" s="214" t="s">
        <v>19</v>
      </c>
      <c r="F826" s="215" t="s">
        <v>1096</v>
      </c>
      <c r="G826" s="212"/>
      <c r="H826" s="216">
        <v>895</v>
      </c>
      <c r="I826" s="217"/>
      <c r="J826" s="212"/>
      <c r="K826" s="212"/>
      <c r="L826" s="218"/>
      <c r="M826" s="219"/>
      <c r="N826" s="220"/>
      <c r="O826" s="220"/>
      <c r="P826" s="220"/>
      <c r="Q826" s="220"/>
      <c r="R826" s="220"/>
      <c r="S826" s="220"/>
      <c r="T826" s="221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T826" s="222" t="s">
        <v>153</v>
      </c>
      <c r="AU826" s="222" t="s">
        <v>79</v>
      </c>
      <c r="AV826" s="12" t="s">
        <v>81</v>
      </c>
      <c r="AW826" s="12" t="s">
        <v>33</v>
      </c>
      <c r="AX826" s="12" t="s">
        <v>71</v>
      </c>
      <c r="AY826" s="222" t="s">
        <v>145</v>
      </c>
    </row>
    <row r="827" s="13" customFormat="1">
      <c r="A827" s="13"/>
      <c r="B827" s="223"/>
      <c r="C827" s="224"/>
      <c r="D827" s="213" t="s">
        <v>153</v>
      </c>
      <c r="E827" s="225" t="s">
        <v>19</v>
      </c>
      <c r="F827" s="226" t="s">
        <v>155</v>
      </c>
      <c r="G827" s="224"/>
      <c r="H827" s="227">
        <v>1121</v>
      </c>
      <c r="I827" s="228"/>
      <c r="J827" s="224"/>
      <c r="K827" s="224"/>
      <c r="L827" s="229"/>
      <c r="M827" s="230"/>
      <c r="N827" s="231"/>
      <c r="O827" s="231"/>
      <c r="P827" s="231"/>
      <c r="Q827" s="231"/>
      <c r="R827" s="231"/>
      <c r="S827" s="231"/>
      <c r="T827" s="23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3" t="s">
        <v>153</v>
      </c>
      <c r="AU827" s="233" t="s">
        <v>79</v>
      </c>
      <c r="AV827" s="13" t="s">
        <v>152</v>
      </c>
      <c r="AW827" s="13" t="s">
        <v>33</v>
      </c>
      <c r="AX827" s="13" t="s">
        <v>79</v>
      </c>
      <c r="AY827" s="233" t="s">
        <v>145</v>
      </c>
    </row>
    <row r="828" s="11" customFormat="1" ht="25.92" customHeight="1">
      <c r="A828" s="11"/>
      <c r="B828" s="183"/>
      <c r="C828" s="184"/>
      <c r="D828" s="185" t="s">
        <v>70</v>
      </c>
      <c r="E828" s="186" t="s">
        <v>1097</v>
      </c>
      <c r="F828" s="186" t="s">
        <v>1098</v>
      </c>
      <c r="G828" s="184"/>
      <c r="H828" s="184"/>
      <c r="I828" s="187"/>
      <c r="J828" s="188">
        <f>BK828</f>
        <v>0</v>
      </c>
      <c r="K828" s="184"/>
      <c r="L828" s="189"/>
      <c r="M828" s="190"/>
      <c r="N828" s="191"/>
      <c r="O828" s="191"/>
      <c r="P828" s="192">
        <f>SUM(P829:P834)</f>
        <v>0</v>
      </c>
      <c r="Q828" s="191"/>
      <c r="R828" s="192">
        <f>SUM(R829:R834)</f>
        <v>0</v>
      </c>
      <c r="S828" s="191"/>
      <c r="T828" s="193">
        <f>SUM(T829:T834)</f>
        <v>0</v>
      </c>
      <c r="U828" s="11"/>
      <c r="V828" s="11"/>
      <c r="W828" s="11"/>
      <c r="X828" s="11"/>
      <c r="Y828" s="11"/>
      <c r="Z828" s="11"/>
      <c r="AA828" s="11"/>
      <c r="AB828" s="11"/>
      <c r="AC828" s="11"/>
      <c r="AD828" s="11"/>
      <c r="AE828" s="11"/>
      <c r="AR828" s="194" t="s">
        <v>79</v>
      </c>
      <c r="AT828" s="195" t="s">
        <v>70</v>
      </c>
      <c r="AU828" s="195" t="s">
        <v>71</v>
      </c>
      <c r="AY828" s="194" t="s">
        <v>145</v>
      </c>
      <c r="BK828" s="196">
        <f>SUM(BK829:BK834)</f>
        <v>0</v>
      </c>
    </row>
    <row r="829" s="2" customFormat="1" ht="21.75" customHeight="1">
      <c r="A829" s="38"/>
      <c r="B829" s="39"/>
      <c r="C829" s="197" t="s">
        <v>662</v>
      </c>
      <c r="D829" s="197" t="s">
        <v>148</v>
      </c>
      <c r="E829" s="198" t="s">
        <v>1099</v>
      </c>
      <c r="F829" s="199" t="s">
        <v>1100</v>
      </c>
      <c r="G829" s="200" t="s">
        <v>188</v>
      </c>
      <c r="H829" s="201">
        <v>6.6319999999999997</v>
      </c>
      <c r="I829" s="202"/>
      <c r="J829" s="203">
        <f>ROUND(I829*H829,2)</f>
        <v>0</v>
      </c>
      <c r="K829" s="204"/>
      <c r="L829" s="44"/>
      <c r="M829" s="205" t="s">
        <v>19</v>
      </c>
      <c r="N829" s="206" t="s">
        <v>42</v>
      </c>
      <c r="O829" s="84"/>
      <c r="P829" s="207">
        <f>O829*H829</f>
        <v>0</v>
      </c>
      <c r="Q829" s="207">
        <v>0</v>
      </c>
      <c r="R829" s="207">
        <f>Q829*H829</f>
        <v>0</v>
      </c>
      <c r="S829" s="207">
        <v>0</v>
      </c>
      <c r="T829" s="208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09" t="s">
        <v>152</v>
      </c>
      <c r="AT829" s="209" t="s">
        <v>148</v>
      </c>
      <c r="AU829" s="209" t="s">
        <v>79</v>
      </c>
      <c r="AY829" s="17" t="s">
        <v>145</v>
      </c>
      <c r="BE829" s="210">
        <f>IF(N829="základní",J829,0)</f>
        <v>0</v>
      </c>
      <c r="BF829" s="210">
        <f>IF(N829="snížená",J829,0)</f>
        <v>0</v>
      </c>
      <c r="BG829" s="210">
        <f>IF(N829="zákl. přenesená",J829,0)</f>
        <v>0</v>
      </c>
      <c r="BH829" s="210">
        <f>IF(N829="sníž. přenesená",J829,0)</f>
        <v>0</v>
      </c>
      <c r="BI829" s="210">
        <f>IF(N829="nulová",J829,0)</f>
        <v>0</v>
      </c>
      <c r="BJ829" s="17" t="s">
        <v>79</v>
      </c>
      <c r="BK829" s="210">
        <f>ROUND(I829*H829,2)</f>
        <v>0</v>
      </c>
      <c r="BL829" s="17" t="s">
        <v>152</v>
      </c>
      <c r="BM829" s="209" t="s">
        <v>1101</v>
      </c>
    </row>
    <row r="830" s="2" customFormat="1">
      <c r="A830" s="38"/>
      <c r="B830" s="39"/>
      <c r="C830" s="40"/>
      <c r="D830" s="213" t="s">
        <v>161</v>
      </c>
      <c r="E830" s="40"/>
      <c r="F830" s="234" t="s">
        <v>1102</v>
      </c>
      <c r="G830" s="40"/>
      <c r="H830" s="40"/>
      <c r="I830" s="235"/>
      <c r="J830" s="40"/>
      <c r="K830" s="40"/>
      <c r="L830" s="44"/>
      <c r="M830" s="236"/>
      <c r="N830" s="237"/>
      <c r="O830" s="84"/>
      <c r="P830" s="84"/>
      <c r="Q830" s="84"/>
      <c r="R830" s="84"/>
      <c r="S830" s="84"/>
      <c r="T830" s="85"/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T830" s="17" t="s">
        <v>161</v>
      </c>
      <c r="AU830" s="17" t="s">
        <v>79</v>
      </c>
    </row>
    <row r="831" s="12" customFormat="1">
      <c r="A831" s="12"/>
      <c r="B831" s="211"/>
      <c r="C831" s="212"/>
      <c r="D831" s="213" t="s">
        <v>153</v>
      </c>
      <c r="E831" s="214" t="s">
        <v>19</v>
      </c>
      <c r="F831" s="215" t="s">
        <v>1103</v>
      </c>
      <c r="G831" s="212"/>
      <c r="H831" s="216">
        <v>2.1480000000000001</v>
      </c>
      <c r="I831" s="217"/>
      <c r="J831" s="212"/>
      <c r="K831" s="212"/>
      <c r="L831" s="218"/>
      <c r="M831" s="219"/>
      <c r="N831" s="220"/>
      <c r="O831" s="220"/>
      <c r="P831" s="220"/>
      <c r="Q831" s="220"/>
      <c r="R831" s="220"/>
      <c r="S831" s="220"/>
      <c r="T831" s="221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T831" s="222" t="s">
        <v>153</v>
      </c>
      <c r="AU831" s="222" t="s">
        <v>79</v>
      </c>
      <c r="AV831" s="12" t="s">
        <v>81</v>
      </c>
      <c r="AW831" s="12" t="s">
        <v>33</v>
      </c>
      <c r="AX831" s="12" t="s">
        <v>71</v>
      </c>
      <c r="AY831" s="222" t="s">
        <v>145</v>
      </c>
    </row>
    <row r="832" s="12" customFormat="1">
      <c r="A832" s="12"/>
      <c r="B832" s="211"/>
      <c r="C832" s="212"/>
      <c r="D832" s="213" t="s">
        <v>153</v>
      </c>
      <c r="E832" s="214" t="s">
        <v>19</v>
      </c>
      <c r="F832" s="215" t="s">
        <v>1104</v>
      </c>
      <c r="G832" s="212"/>
      <c r="H832" s="216">
        <v>2.3599999999999999</v>
      </c>
      <c r="I832" s="217"/>
      <c r="J832" s="212"/>
      <c r="K832" s="212"/>
      <c r="L832" s="218"/>
      <c r="M832" s="219"/>
      <c r="N832" s="220"/>
      <c r="O832" s="220"/>
      <c r="P832" s="220"/>
      <c r="Q832" s="220"/>
      <c r="R832" s="220"/>
      <c r="S832" s="220"/>
      <c r="T832" s="221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T832" s="222" t="s">
        <v>153</v>
      </c>
      <c r="AU832" s="222" t="s">
        <v>79</v>
      </c>
      <c r="AV832" s="12" t="s">
        <v>81</v>
      </c>
      <c r="AW832" s="12" t="s">
        <v>33</v>
      </c>
      <c r="AX832" s="12" t="s">
        <v>71</v>
      </c>
      <c r="AY832" s="222" t="s">
        <v>145</v>
      </c>
    </row>
    <row r="833" s="12" customFormat="1">
      <c r="A833" s="12"/>
      <c r="B833" s="211"/>
      <c r="C833" s="212"/>
      <c r="D833" s="213" t="s">
        <v>153</v>
      </c>
      <c r="E833" s="214" t="s">
        <v>19</v>
      </c>
      <c r="F833" s="215" t="s">
        <v>1105</v>
      </c>
      <c r="G833" s="212"/>
      <c r="H833" s="216">
        <v>2.1240000000000001</v>
      </c>
      <c r="I833" s="217"/>
      <c r="J833" s="212"/>
      <c r="K833" s="212"/>
      <c r="L833" s="218"/>
      <c r="M833" s="219"/>
      <c r="N833" s="220"/>
      <c r="O833" s="220"/>
      <c r="P833" s="220"/>
      <c r="Q833" s="220"/>
      <c r="R833" s="220"/>
      <c r="S833" s="220"/>
      <c r="T833" s="221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T833" s="222" t="s">
        <v>153</v>
      </c>
      <c r="AU833" s="222" t="s">
        <v>79</v>
      </c>
      <c r="AV833" s="12" t="s">
        <v>81</v>
      </c>
      <c r="AW833" s="12" t="s">
        <v>33</v>
      </c>
      <c r="AX833" s="12" t="s">
        <v>71</v>
      </c>
      <c r="AY833" s="222" t="s">
        <v>145</v>
      </c>
    </row>
    <row r="834" s="13" customFormat="1">
      <c r="A834" s="13"/>
      <c r="B834" s="223"/>
      <c r="C834" s="224"/>
      <c r="D834" s="213" t="s">
        <v>153</v>
      </c>
      <c r="E834" s="225" t="s">
        <v>19</v>
      </c>
      <c r="F834" s="226" t="s">
        <v>155</v>
      </c>
      <c r="G834" s="224"/>
      <c r="H834" s="227">
        <v>6.6319999999999997</v>
      </c>
      <c r="I834" s="228"/>
      <c r="J834" s="224"/>
      <c r="K834" s="224"/>
      <c r="L834" s="229"/>
      <c r="M834" s="249"/>
      <c r="N834" s="250"/>
      <c r="O834" s="250"/>
      <c r="P834" s="250"/>
      <c r="Q834" s="250"/>
      <c r="R834" s="250"/>
      <c r="S834" s="250"/>
      <c r="T834" s="251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3" t="s">
        <v>153</v>
      </c>
      <c r="AU834" s="233" t="s">
        <v>79</v>
      </c>
      <c r="AV834" s="13" t="s">
        <v>152</v>
      </c>
      <c r="AW834" s="13" t="s">
        <v>33</v>
      </c>
      <c r="AX834" s="13" t="s">
        <v>79</v>
      </c>
      <c r="AY834" s="233" t="s">
        <v>145</v>
      </c>
    </row>
    <row r="835" s="2" customFormat="1" ht="6.96" customHeight="1">
      <c r="A835" s="38"/>
      <c r="B835" s="59"/>
      <c r="C835" s="60"/>
      <c r="D835" s="60"/>
      <c r="E835" s="60"/>
      <c r="F835" s="60"/>
      <c r="G835" s="60"/>
      <c r="H835" s="60"/>
      <c r="I835" s="60"/>
      <c r="J835" s="60"/>
      <c r="K835" s="60"/>
      <c r="L835" s="44"/>
      <c r="M835" s="38"/>
      <c r="O835" s="38"/>
      <c r="P835" s="38"/>
      <c r="Q835" s="38"/>
      <c r="R835" s="38"/>
      <c r="S835" s="38"/>
      <c r="T835" s="38"/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</row>
  </sheetData>
  <sheetProtection sheet="1" autoFilter="0" formatColumns="0" formatRows="0" objects="1" scenarios="1" spinCount="100000" saltValue="TmzHr47ysx+YPA7OYenfLB/UhbQIyYGJmlSG0URF9oAL0mt9yqqZP0hxtc0adlR4SrZwQ41Ru76xBZ8bfuMe9g==" hashValue="g2sGEhYDPQa0JUI7d+MunGQB7XegdywlxAAqDgyp30hjXFILpw680Auie4POsVHj9U7f+9yRzJhHzNSk30UIRQ==" algorithmName="SHA-512" password="CC35"/>
  <autoFilter ref="C103:K834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SOŠ Nové Město na Moravě- Rekonstrukce sociálních zařízeních 1.NP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1106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ROUND((SUM(BE91:BE311)),  2)</f>
        <v>0</v>
      </c>
      <c r="G33" s="38"/>
      <c r="H33" s="38"/>
      <c r="I33" s="148">
        <v>0.20999999999999999</v>
      </c>
      <c r="J33" s="147">
        <f>ROUND(((SUM(BE91:BE311))*I33),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ROUND((SUM(BF91:BF311)),  2)</f>
        <v>0</v>
      </c>
      <c r="G34" s="38"/>
      <c r="H34" s="38"/>
      <c r="I34" s="148">
        <v>0.14999999999999999</v>
      </c>
      <c r="J34" s="147">
        <f>ROUND(((SUM(BF91:BF311))*I34),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ROUND((SUM(BG91:BG311)),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ROUND((SUM(BH91:BH311)),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ROUND((SUM(BI91:BI311)),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SOŠ Nové Město na Moravě- Rekonstrukce sociálních zařízeních 1.NP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02 - Vodovod, kanalizace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Nové Město na Moravě, Bělisko 295</v>
      </c>
      <c r="G52" s="40"/>
      <c r="H52" s="40"/>
      <c r="I52" s="32" t="s">
        <v>23</v>
      </c>
      <c r="J52" s="72" t="str">
        <f>IF(J12="","",J12)</f>
        <v>22. 2. 2023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 Vysočina, Žižkova 57, Jihlava</v>
      </c>
      <c r="G54" s="40"/>
      <c r="H54" s="40"/>
      <c r="I54" s="32" t="s">
        <v>31</v>
      </c>
      <c r="J54" s="36" t="str">
        <f>E21</f>
        <v>Filip Marek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Filip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1107</v>
      </c>
      <c r="E60" s="168"/>
      <c r="F60" s="168"/>
      <c r="G60" s="168"/>
      <c r="H60" s="168"/>
      <c r="I60" s="168"/>
      <c r="J60" s="169">
        <f>J92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52"/>
      <c r="C61" s="253"/>
      <c r="D61" s="254" t="s">
        <v>1108</v>
      </c>
      <c r="E61" s="255"/>
      <c r="F61" s="255"/>
      <c r="G61" s="255"/>
      <c r="H61" s="255"/>
      <c r="I61" s="255"/>
      <c r="J61" s="256">
        <f>J93</f>
        <v>0</v>
      </c>
      <c r="K61" s="253"/>
      <c r="L61" s="257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52"/>
      <c r="C62" s="253"/>
      <c r="D62" s="254" t="s">
        <v>1109</v>
      </c>
      <c r="E62" s="255"/>
      <c r="F62" s="255"/>
      <c r="G62" s="255"/>
      <c r="H62" s="255"/>
      <c r="I62" s="255"/>
      <c r="J62" s="256">
        <f>J108</f>
        <v>0</v>
      </c>
      <c r="K62" s="253"/>
      <c r="L62" s="257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14" customFormat="1" ht="19.92" customHeight="1">
      <c r="A63" s="14"/>
      <c r="B63" s="252"/>
      <c r="C63" s="253"/>
      <c r="D63" s="254" t="s">
        <v>1110</v>
      </c>
      <c r="E63" s="255"/>
      <c r="F63" s="255"/>
      <c r="G63" s="255"/>
      <c r="H63" s="255"/>
      <c r="I63" s="255"/>
      <c r="J63" s="256">
        <f>J110</f>
        <v>0</v>
      </c>
      <c r="K63" s="253"/>
      <c r="L63" s="257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="14" customFormat="1" ht="19.92" customHeight="1">
      <c r="A64" s="14"/>
      <c r="B64" s="252"/>
      <c r="C64" s="253"/>
      <c r="D64" s="254" t="s">
        <v>1111</v>
      </c>
      <c r="E64" s="255"/>
      <c r="F64" s="255"/>
      <c r="G64" s="255"/>
      <c r="H64" s="255"/>
      <c r="I64" s="255"/>
      <c r="J64" s="256">
        <f>J113</f>
        <v>0</v>
      </c>
      <c r="K64" s="253"/>
      <c r="L64" s="257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14" customFormat="1" ht="19.92" customHeight="1">
      <c r="A65" s="14"/>
      <c r="B65" s="252"/>
      <c r="C65" s="253"/>
      <c r="D65" s="254" t="s">
        <v>1112</v>
      </c>
      <c r="E65" s="255"/>
      <c r="F65" s="255"/>
      <c r="G65" s="255"/>
      <c r="H65" s="255"/>
      <c r="I65" s="255"/>
      <c r="J65" s="256">
        <f>J118</f>
        <v>0</v>
      </c>
      <c r="K65" s="253"/>
      <c r="L65" s="257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14" customFormat="1" ht="19.92" customHeight="1">
      <c r="A66" s="14"/>
      <c r="B66" s="252"/>
      <c r="C66" s="253"/>
      <c r="D66" s="254" t="s">
        <v>1113</v>
      </c>
      <c r="E66" s="255"/>
      <c r="F66" s="255"/>
      <c r="G66" s="255"/>
      <c r="H66" s="255"/>
      <c r="I66" s="255"/>
      <c r="J66" s="256">
        <f>J131</f>
        <v>0</v>
      </c>
      <c r="K66" s="253"/>
      <c r="L66" s="257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="9" customFormat="1" ht="24.96" customHeight="1">
      <c r="A67" s="9"/>
      <c r="B67" s="165"/>
      <c r="C67" s="166"/>
      <c r="D67" s="167" t="s">
        <v>1114</v>
      </c>
      <c r="E67" s="168"/>
      <c r="F67" s="168"/>
      <c r="G67" s="168"/>
      <c r="H67" s="168"/>
      <c r="I67" s="168"/>
      <c r="J67" s="169">
        <f>J137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4" customFormat="1" ht="19.92" customHeight="1">
      <c r="A68" s="14"/>
      <c r="B68" s="252"/>
      <c r="C68" s="253"/>
      <c r="D68" s="254" t="s">
        <v>1115</v>
      </c>
      <c r="E68" s="255"/>
      <c r="F68" s="255"/>
      <c r="G68" s="255"/>
      <c r="H68" s="255"/>
      <c r="I68" s="255"/>
      <c r="J68" s="256">
        <f>J138</f>
        <v>0</v>
      </c>
      <c r="K68" s="253"/>
      <c r="L68" s="257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="14" customFormat="1" ht="19.92" customHeight="1">
      <c r="A69" s="14"/>
      <c r="B69" s="252"/>
      <c r="C69" s="253"/>
      <c r="D69" s="254" t="s">
        <v>1116</v>
      </c>
      <c r="E69" s="255"/>
      <c r="F69" s="255"/>
      <c r="G69" s="255"/>
      <c r="H69" s="255"/>
      <c r="I69" s="255"/>
      <c r="J69" s="256">
        <f>J163</f>
        <v>0</v>
      </c>
      <c r="K69" s="253"/>
      <c r="L69" s="257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="14" customFormat="1" ht="19.92" customHeight="1">
      <c r="A70" s="14"/>
      <c r="B70" s="252"/>
      <c r="C70" s="253"/>
      <c r="D70" s="254" t="s">
        <v>1117</v>
      </c>
      <c r="E70" s="255"/>
      <c r="F70" s="255"/>
      <c r="G70" s="255"/>
      <c r="H70" s="255"/>
      <c r="I70" s="255"/>
      <c r="J70" s="256">
        <f>J182</f>
        <v>0</v>
      </c>
      <c r="K70" s="253"/>
      <c r="L70" s="257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="14" customFormat="1" ht="19.92" customHeight="1">
      <c r="A71" s="14"/>
      <c r="B71" s="252"/>
      <c r="C71" s="253"/>
      <c r="D71" s="254" t="s">
        <v>1118</v>
      </c>
      <c r="E71" s="255"/>
      <c r="F71" s="255"/>
      <c r="G71" s="255"/>
      <c r="H71" s="255"/>
      <c r="I71" s="255"/>
      <c r="J71" s="256">
        <f>J299</f>
        <v>0</v>
      </c>
      <c r="K71" s="253"/>
      <c r="L71" s="257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130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6.25" customHeight="1">
      <c r="A81" s="38"/>
      <c r="B81" s="39"/>
      <c r="C81" s="40"/>
      <c r="D81" s="40"/>
      <c r="E81" s="160" t="str">
        <f>E7</f>
        <v>SOŠ Nové Město na Moravě- Rekonstrukce sociálních zařízeních 1.NP</v>
      </c>
      <c r="F81" s="32"/>
      <c r="G81" s="32"/>
      <c r="H81" s="32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98</v>
      </c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SO 02 - Vodovod, kanalizace</v>
      </c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Nové Město na Moravě, Bělisko 295</v>
      </c>
      <c r="G85" s="40"/>
      <c r="H85" s="40"/>
      <c r="I85" s="32" t="s">
        <v>23</v>
      </c>
      <c r="J85" s="72" t="str">
        <f>IF(J12="","",J12)</f>
        <v>22. 2. 2023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>Kraj Vysočina, Žižkova 57, Jihlava</v>
      </c>
      <c r="G87" s="40"/>
      <c r="H87" s="40"/>
      <c r="I87" s="32" t="s">
        <v>31</v>
      </c>
      <c r="J87" s="36" t="str">
        <f>E21</f>
        <v>Filip Marek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IF(E18="","",E18)</f>
        <v>Vyplň údaj</v>
      </c>
      <c r="G88" s="40"/>
      <c r="H88" s="40"/>
      <c r="I88" s="32" t="s">
        <v>34</v>
      </c>
      <c r="J88" s="36" t="str">
        <f>E24</f>
        <v>Filip Marek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0" customFormat="1" ht="29.28" customHeight="1">
      <c r="A90" s="171"/>
      <c r="B90" s="172"/>
      <c r="C90" s="173" t="s">
        <v>131</v>
      </c>
      <c r="D90" s="174" t="s">
        <v>56</v>
      </c>
      <c r="E90" s="174" t="s">
        <v>52</v>
      </c>
      <c r="F90" s="174" t="s">
        <v>53</v>
      </c>
      <c r="G90" s="174" t="s">
        <v>132</v>
      </c>
      <c r="H90" s="174" t="s">
        <v>133</v>
      </c>
      <c r="I90" s="174" t="s">
        <v>134</v>
      </c>
      <c r="J90" s="175" t="s">
        <v>103</v>
      </c>
      <c r="K90" s="176" t="s">
        <v>135</v>
      </c>
      <c r="L90" s="177"/>
      <c r="M90" s="92" t="s">
        <v>19</v>
      </c>
      <c r="N90" s="93" t="s">
        <v>41</v>
      </c>
      <c r="O90" s="93" t="s">
        <v>136</v>
      </c>
      <c r="P90" s="93" t="s">
        <v>137</v>
      </c>
      <c r="Q90" s="93" t="s">
        <v>138</v>
      </c>
      <c r="R90" s="93" t="s">
        <v>139</v>
      </c>
      <c r="S90" s="93" t="s">
        <v>140</v>
      </c>
      <c r="T90" s="94" t="s">
        <v>141</v>
      </c>
      <c r="U90" s="171"/>
      <c r="V90" s="171"/>
      <c r="W90" s="171"/>
      <c r="X90" s="171"/>
      <c r="Y90" s="171"/>
      <c r="Z90" s="171"/>
      <c r="AA90" s="171"/>
      <c r="AB90" s="171"/>
      <c r="AC90" s="171"/>
      <c r="AD90" s="171"/>
      <c r="AE90" s="171"/>
    </row>
    <row r="91" s="2" customFormat="1" ht="22.8" customHeight="1">
      <c r="A91" s="38"/>
      <c r="B91" s="39"/>
      <c r="C91" s="99" t="s">
        <v>142</v>
      </c>
      <c r="D91" s="40"/>
      <c r="E91" s="40"/>
      <c r="F91" s="40"/>
      <c r="G91" s="40"/>
      <c r="H91" s="40"/>
      <c r="I91" s="40"/>
      <c r="J91" s="178">
        <f>BK91</f>
        <v>0</v>
      </c>
      <c r="K91" s="40"/>
      <c r="L91" s="44"/>
      <c r="M91" s="95"/>
      <c r="N91" s="179"/>
      <c r="O91" s="96"/>
      <c r="P91" s="180">
        <f>P92+P137</f>
        <v>0</v>
      </c>
      <c r="Q91" s="96"/>
      <c r="R91" s="180">
        <f>R92+R137</f>
        <v>88.123950000000008</v>
      </c>
      <c r="S91" s="96"/>
      <c r="T91" s="181">
        <f>T92+T137</f>
        <v>25.270659999999999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70</v>
      </c>
      <c r="AU91" s="17" t="s">
        <v>104</v>
      </c>
      <c r="BK91" s="182">
        <f>BK92+BK137</f>
        <v>0</v>
      </c>
    </row>
    <row r="92" s="11" customFormat="1" ht="25.92" customHeight="1">
      <c r="A92" s="11"/>
      <c r="B92" s="183"/>
      <c r="C92" s="184"/>
      <c r="D92" s="185" t="s">
        <v>70</v>
      </c>
      <c r="E92" s="186" t="s">
        <v>1119</v>
      </c>
      <c r="F92" s="186" t="s">
        <v>1120</v>
      </c>
      <c r="G92" s="184"/>
      <c r="H92" s="184"/>
      <c r="I92" s="187"/>
      <c r="J92" s="188">
        <f>BK92</f>
        <v>0</v>
      </c>
      <c r="K92" s="184"/>
      <c r="L92" s="189"/>
      <c r="M92" s="190"/>
      <c r="N92" s="191"/>
      <c r="O92" s="191"/>
      <c r="P92" s="192">
        <f>P93+P108+P110+P113+P118+P131</f>
        <v>0</v>
      </c>
      <c r="Q92" s="191"/>
      <c r="R92" s="192">
        <f>R93+R108+R110+R113+R118+R131</f>
        <v>86.00112</v>
      </c>
      <c r="S92" s="191"/>
      <c r="T92" s="193">
        <f>T93+T108+T110+T113+T118+T131</f>
        <v>21.381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4" t="s">
        <v>79</v>
      </c>
      <c r="AT92" s="195" t="s">
        <v>70</v>
      </c>
      <c r="AU92" s="195" t="s">
        <v>71</v>
      </c>
      <c r="AY92" s="194" t="s">
        <v>145</v>
      </c>
      <c r="BK92" s="196">
        <f>BK93+BK108+BK110+BK113+BK118+BK131</f>
        <v>0</v>
      </c>
    </row>
    <row r="93" s="11" customFormat="1" ht="22.8" customHeight="1">
      <c r="A93" s="11"/>
      <c r="B93" s="183"/>
      <c r="C93" s="184"/>
      <c r="D93" s="185" t="s">
        <v>70</v>
      </c>
      <c r="E93" s="258" t="s">
        <v>79</v>
      </c>
      <c r="F93" s="258" t="s">
        <v>1121</v>
      </c>
      <c r="G93" s="184"/>
      <c r="H93" s="184"/>
      <c r="I93" s="187"/>
      <c r="J93" s="259">
        <f>BK93</f>
        <v>0</v>
      </c>
      <c r="K93" s="184"/>
      <c r="L93" s="189"/>
      <c r="M93" s="190"/>
      <c r="N93" s="191"/>
      <c r="O93" s="191"/>
      <c r="P93" s="192">
        <f>SUM(P94:P107)</f>
        <v>0</v>
      </c>
      <c r="Q93" s="191"/>
      <c r="R93" s="192">
        <f>SUM(R94:R107)</f>
        <v>85.944000000000003</v>
      </c>
      <c r="S93" s="191"/>
      <c r="T93" s="193">
        <f>SUM(T94:T107)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4" t="s">
        <v>79</v>
      </c>
      <c r="AT93" s="195" t="s">
        <v>70</v>
      </c>
      <c r="AU93" s="195" t="s">
        <v>79</v>
      </c>
      <c r="AY93" s="194" t="s">
        <v>145</v>
      </c>
      <c r="BK93" s="196">
        <f>SUM(BK94:BK107)</f>
        <v>0</v>
      </c>
    </row>
    <row r="94" s="2" customFormat="1" ht="44.25" customHeight="1">
      <c r="A94" s="38"/>
      <c r="B94" s="39"/>
      <c r="C94" s="197" t="s">
        <v>79</v>
      </c>
      <c r="D94" s="197" t="s">
        <v>148</v>
      </c>
      <c r="E94" s="198" t="s">
        <v>1122</v>
      </c>
      <c r="F94" s="199" t="s">
        <v>1123</v>
      </c>
      <c r="G94" s="200" t="s">
        <v>151</v>
      </c>
      <c r="H94" s="201">
        <v>5.7000000000000002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42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152</v>
      </c>
      <c r="AT94" s="209" t="s">
        <v>148</v>
      </c>
      <c r="AU94" s="209" t="s">
        <v>81</v>
      </c>
      <c r="AY94" s="17" t="s">
        <v>145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79</v>
      </c>
      <c r="BK94" s="210">
        <f>ROUND(I94*H94,2)</f>
        <v>0</v>
      </c>
      <c r="BL94" s="17" t="s">
        <v>152</v>
      </c>
      <c r="BM94" s="209" t="s">
        <v>1124</v>
      </c>
    </row>
    <row r="95" s="2" customFormat="1" ht="49.05" customHeight="1">
      <c r="A95" s="38"/>
      <c r="B95" s="39"/>
      <c r="C95" s="197" t="s">
        <v>81</v>
      </c>
      <c r="D95" s="197" t="s">
        <v>148</v>
      </c>
      <c r="E95" s="198" t="s">
        <v>1125</v>
      </c>
      <c r="F95" s="199" t="s">
        <v>1126</v>
      </c>
      <c r="G95" s="200" t="s">
        <v>151</v>
      </c>
      <c r="H95" s="201">
        <v>53.880000000000003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42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152</v>
      </c>
      <c r="AT95" s="209" t="s">
        <v>148</v>
      </c>
      <c r="AU95" s="209" t="s">
        <v>81</v>
      </c>
      <c r="AY95" s="17" t="s">
        <v>145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79</v>
      </c>
      <c r="BK95" s="210">
        <f>ROUND(I95*H95,2)</f>
        <v>0</v>
      </c>
      <c r="BL95" s="17" t="s">
        <v>152</v>
      </c>
      <c r="BM95" s="209" t="s">
        <v>1127</v>
      </c>
    </row>
    <row r="96" s="12" customFormat="1">
      <c r="A96" s="12"/>
      <c r="B96" s="211"/>
      <c r="C96" s="212"/>
      <c r="D96" s="213" t="s">
        <v>153</v>
      </c>
      <c r="E96" s="214" t="s">
        <v>19</v>
      </c>
      <c r="F96" s="215" t="s">
        <v>1128</v>
      </c>
      <c r="G96" s="212"/>
      <c r="H96" s="216">
        <v>53.880000000000003</v>
      </c>
      <c r="I96" s="217"/>
      <c r="J96" s="212"/>
      <c r="K96" s="212"/>
      <c r="L96" s="218"/>
      <c r="M96" s="219"/>
      <c r="N96" s="220"/>
      <c r="O96" s="220"/>
      <c r="P96" s="220"/>
      <c r="Q96" s="220"/>
      <c r="R96" s="220"/>
      <c r="S96" s="220"/>
      <c r="T96" s="221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2" t="s">
        <v>153</v>
      </c>
      <c r="AU96" s="222" t="s">
        <v>81</v>
      </c>
      <c r="AV96" s="12" t="s">
        <v>81</v>
      </c>
      <c r="AW96" s="12" t="s">
        <v>33</v>
      </c>
      <c r="AX96" s="12" t="s">
        <v>79</v>
      </c>
      <c r="AY96" s="222" t="s">
        <v>145</v>
      </c>
    </row>
    <row r="97" s="2" customFormat="1" ht="62.7" customHeight="1">
      <c r="A97" s="38"/>
      <c r="B97" s="39"/>
      <c r="C97" s="197" t="s">
        <v>163</v>
      </c>
      <c r="D97" s="197" t="s">
        <v>148</v>
      </c>
      <c r="E97" s="198" t="s">
        <v>1129</v>
      </c>
      <c r="F97" s="199" t="s">
        <v>1130</v>
      </c>
      <c r="G97" s="200" t="s">
        <v>151</v>
      </c>
      <c r="H97" s="201">
        <v>42.972000000000001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42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152</v>
      </c>
      <c r="AT97" s="209" t="s">
        <v>148</v>
      </c>
      <c r="AU97" s="209" t="s">
        <v>81</v>
      </c>
      <c r="AY97" s="17" t="s">
        <v>145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79</v>
      </c>
      <c r="BK97" s="210">
        <f>ROUND(I97*H97,2)</f>
        <v>0</v>
      </c>
      <c r="BL97" s="17" t="s">
        <v>152</v>
      </c>
      <c r="BM97" s="209" t="s">
        <v>1131</v>
      </c>
    </row>
    <row r="98" s="12" customFormat="1">
      <c r="A98" s="12"/>
      <c r="B98" s="211"/>
      <c r="C98" s="212"/>
      <c r="D98" s="213" t="s">
        <v>153</v>
      </c>
      <c r="E98" s="214" t="s">
        <v>19</v>
      </c>
      <c r="F98" s="215" t="s">
        <v>1132</v>
      </c>
      <c r="G98" s="212"/>
      <c r="H98" s="216">
        <v>2.7000000000000002</v>
      </c>
      <c r="I98" s="217"/>
      <c r="J98" s="212"/>
      <c r="K98" s="212"/>
      <c r="L98" s="218"/>
      <c r="M98" s="219"/>
      <c r="N98" s="220"/>
      <c r="O98" s="220"/>
      <c r="P98" s="220"/>
      <c r="Q98" s="220"/>
      <c r="R98" s="220"/>
      <c r="S98" s="220"/>
      <c r="T98" s="221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22" t="s">
        <v>153</v>
      </c>
      <c r="AU98" s="222" t="s">
        <v>81</v>
      </c>
      <c r="AV98" s="12" t="s">
        <v>81</v>
      </c>
      <c r="AW98" s="12" t="s">
        <v>33</v>
      </c>
      <c r="AX98" s="12" t="s">
        <v>71</v>
      </c>
      <c r="AY98" s="222" t="s">
        <v>145</v>
      </c>
    </row>
    <row r="99" s="12" customFormat="1">
      <c r="A99" s="12"/>
      <c r="B99" s="211"/>
      <c r="C99" s="212"/>
      <c r="D99" s="213" t="s">
        <v>153</v>
      </c>
      <c r="E99" s="214" t="s">
        <v>19</v>
      </c>
      <c r="F99" s="215" t="s">
        <v>1133</v>
      </c>
      <c r="G99" s="212"/>
      <c r="H99" s="216">
        <v>0.79200000000000004</v>
      </c>
      <c r="I99" s="217"/>
      <c r="J99" s="212"/>
      <c r="K99" s="212"/>
      <c r="L99" s="218"/>
      <c r="M99" s="219"/>
      <c r="N99" s="220"/>
      <c r="O99" s="220"/>
      <c r="P99" s="220"/>
      <c r="Q99" s="220"/>
      <c r="R99" s="220"/>
      <c r="S99" s="220"/>
      <c r="T99" s="221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2" t="s">
        <v>153</v>
      </c>
      <c r="AU99" s="222" t="s">
        <v>81</v>
      </c>
      <c r="AV99" s="12" t="s">
        <v>81</v>
      </c>
      <c r="AW99" s="12" t="s">
        <v>33</v>
      </c>
      <c r="AX99" s="12" t="s">
        <v>71</v>
      </c>
      <c r="AY99" s="222" t="s">
        <v>145</v>
      </c>
    </row>
    <row r="100" s="12" customFormat="1">
      <c r="A100" s="12"/>
      <c r="B100" s="211"/>
      <c r="C100" s="212"/>
      <c r="D100" s="213" t="s">
        <v>153</v>
      </c>
      <c r="E100" s="214" t="s">
        <v>19</v>
      </c>
      <c r="F100" s="215" t="s">
        <v>1134</v>
      </c>
      <c r="G100" s="212"/>
      <c r="H100" s="216">
        <v>39.479999999999997</v>
      </c>
      <c r="I100" s="217"/>
      <c r="J100" s="212"/>
      <c r="K100" s="212"/>
      <c r="L100" s="218"/>
      <c r="M100" s="219"/>
      <c r="N100" s="220"/>
      <c r="O100" s="220"/>
      <c r="P100" s="220"/>
      <c r="Q100" s="220"/>
      <c r="R100" s="220"/>
      <c r="S100" s="220"/>
      <c r="T100" s="221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2" t="s">
        <v>153</v>
      </c>
      <c r="AU100" s="222" t="s">
        <v>81</v>
      </c>
      <c r="AV100" s="12" t="s">
        <v>81</v>
      </c>
      <c r="AW100" s="12" t="s">
        <v>33</v>
      </c>
      <c r="AX100" s="12" t="s">
        <v>71</v>
      </c>
      <c r="AY100" s="222" t="s">
        <v>145</v>
      </c>
    </row>
    <row r="101" s="13" customFormat="1">
      <c r="A101" s="13"/>
      <c r="B101" s="223"/>
      <c r="C101" s="224"/>
      <c r="D101" s="213" t="s">
        <v>153</v>
      </c>
      <c r="E101" s="225" t="s">
        <v>19</v>
      </c>
      <c r="F101" s="226" t="s">
        <v>155</v>
      </c>
      <c r="G101" s="224"/>
      <c r="H101" s="227">
        <v>42.971999999999994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153</v>
      </c>
      <c r="AU101" s="233" t="s">
        <v>81</v>
      </c>
      <c r="AV101" s="13" t="s">
        <v>152</v>
      </c>
      <c r="AW101" s="13" t="s">
        <v>33</v>
      </c>
      <c r="AX101" s="13" t="s">
        <v>79</v>
      </c>
      <c r="AY101" s="233" t="s">
        <v>145</v>
      </c>
    </row>
    <row r="102" s="2" customFormat="1" ht="16.5" customHeight="1">
      <c r="A102" s="38"/>
      <c r="B102" s="39"/>
      <c r="C102" s="238" t="s">
        <v>152</v>
      </c>
      <c r="D102" s="238" t="s">
        <v>724</v>
      </c>
      <c r="E102" s="239" t="s">
        <v>1135</v>
      </c>
      <c r="F102" s="240" t="s">
        <v>1136</v>
      </c>
      <c r="G102" s="241" t="s">
        <v>411</v>
      </c>
      <c r="H102" s="242">
        <v>85.944000000000003</v>
      </c>
      <c r="I102" s="243"/>
      <c r="J102" s="244">
        <f>ROUND(I102*H102,2)</f>
        <v>0</v>
      </c>
      <c r="K102" s="245"/>
      <c r="L102" s="246"/>
      <c r="M102" s="247" t="s">
        <v>19</v>
      </c>
      <c r="N102" s="248" t="s">
        <v>42</v>
      </c>
      <c r="O102" s="84"/>
      <c r="P102" s="207">
        <f>O102*H102</f>
        <v>0</v>
      </c>
      <c r="Q102" s="207">
        <v>1</v>
      </c>
      <c r="R102" s="207">
        <f>Q102*H102</f>
        <v>85.944000000000003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167</v>
      </c>
      <c r="AT102" s="209" t="s">
        <v>724</v>
      </c>
      <c r="AU102" s="209" t="s">
        <v>81</v>
      </c>
      <c r="AY102" s="17" t="s">
        <v>145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79</v>
      </c>
      <c r="BK102" s="210">
        <f>ROUND(I102*H102,2)</f>
        <v>0</v>
      </c>
      <c r="BL102" s="17" t="s">
        <v>152</v>
      </c>
      <c r="BM102" s="209" t="s">
        <v>1137</v>
      </c>
    </row>
    <row r="103" s="12" customFormat="1">
      <c r="A103" s="12"/>
      <c r="B103" s="211"/>
      <c r="C103" s="212"/>
      <c r="D103" s="213" t="s">
        <v>153</v>
      </c>
      <c r="E103" s="212"/>
      <c r="F103" s="215" t="s">
        <v>1138</v>
      </c>
      <c r="G103" s="212"/>
      <c r="H103" s="216">
        <v>85.944000000000003</v>
      </c>
      <c r="I103" s="217"/>
      <c r="J103" s="212"/>
      <c r="K103" s="212"/>
      <c r="L103" s="218"/>
      <c r="M103" s="219"/>
      <c r="N103" s="220"/>
      <c r="O103" s="220"/>
      <c r="P103" s="220"/>
      <c r="Q103" s="220"/>
      <c r="R103" s="220"/>
      <c r="S103" s="220"/>
      <c r="T103" s="221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22" t="s">
        <v>153</v>
      </c>
      <c r="AU103" s="222" t="s">
        <v>81</v>
      </c>
      <c r="AV103" s="12" t="s">
        <v>81</v>
      </c>
      <c r="AW103" s="12" t="s">
        <v>4</v>
      </c>
      <c r="AX103" s="12" t="s">
        <v>79</v>
      </c>
      <c r="AY103" s="222" t="s">
        <v>145</v>
      </c>
    </row>
    <row r="104" s="2" customFormat="1" ht="37.8" customHeight="1">
      <c r="A104" s="38"/>
      <c r="B104" s="39"/>
      <c r="C104" s="197" t="s">
        <v>168</v>
      </c>
      <c r="D104" s="197" t="s">
        <v>148</v>
      </c>
      <c r="E104" s="198" t="s">
        <v>1139</v>
      </c>
      <c r="F104" s="199" t="s">
        <v>1140</v>
      </c>
      <c r="G104" s="200" t="s">
        <v>188</v>
      </c>
      <c r="H104" s="201">
        <v>7.5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42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152</v>
      </c>
      <c r="AT104" s="209" t="s">
        <v>148</v>
      </c>
      <c r="AU104" s="209" t="s">
        <v>81</v>
      </c>
      <c r="AY104" s="17" t="s">
        <v>145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79</v>
      </c>
      <c r="BK104" s="210">
        <f>ROUND(I104*H104,2)</f>
        <v>0</v>
      </c>
      <c r="BL104" s="17" t="s">
        <v>152</v>
      </c>
      <c r="BM104" s="209" t="s">
        <v>1141</v>
      </c>
    </row>
    <row r="105" s="12" customFormat="1">
      <c r="A105" s="12"/>
      <c r="B105" s="211"/>
      <c r="C105" s="212"/>
      <c r="D105" s="213" t="s">
        <v>153</v>
      </c>
      <c r="E105" s="214" t="s">
        <v>19</v>
      </c>
      <c r="F105" s="215" t="s">
        <v>1142</v>
      </c>
      <c r="G105" s="212"/>
      <c r="H105" s="216">
        <v>7.5</v>
      </c>
      <c r="I105" s="217"/>
      <c r="J105" s="212"/>
      <c r="K105" s="212"/>
      <c r="L105" s="218"/>
      <c r="M105" s="219"/>
      <c r="N105" s="220"/>
      <c r="O105" s="220"/>
      <c r="P105" s="220"/>
      <c r="Q105" s="220"/>
      <c r="R105" s="220"/>
      <c r="S105" s="220"/>
      <c r="T105" s="221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22" t="s">
        <v>153</v>
      </c>
      <c r="AU105" s="222" t="s">
        <v>81</v>
      </c>
      <c r="AV105" s="12" t="s">
        <v>81</v>
      </c>
      <c r="AW105" s="12" t="s">
        <v>33</v>
      </c>
      <c r="AX105" s="12" t="s">
        <v>79</v>
      </c>
      <c r="AY105" s="222" t="s">
        <v>145</v>
      </c>
    </row>
    <row r="106" s="2" customFormat="1" ht="24.15" customHeight="1">
      <c r="A106" s="38"/>
      <c r="B106" s="39"/>
      <c r="C106" s="197" t="s">
        <v>164</v>
      </c>
      <c r="D106" s="197" t="s">
        <v>148</v>
      </c>
      <c r="E106" s="198" t="s">
        <v>1143</v>
      </c>
      <c r="F106" s="199" t="s">
        <v>1144</v>
      </c>
      <c r="G106" s="200" t="s">
        <v>188</v>
      </c>
      <c r="H106" s="201">
        <v>7.5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42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152</v>
      </c>
      <c r="AT106" s="209" t="s">
        <v>148</v>
      </c>
      <c r="AU106" s="209" t="s">
        <v>81</v>
      </c>
      <c r="AY106" s="17" t="s">
        <v>145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79</v>
      </c>
      <c r="BK106" s="210">
        <f>ROUND(I106*H106,2)</f>
        <v>0</v>
      </c>
      <c r="BL106" s="17" t="s">
        <v>152</v>
      </c>
      <c r="BM106" s="209" t="s">
        <v>1145</v>
      </c>
    </row>
    <row r="107" s="12" customFormat="1">
      <c r="A107" s="12"/>
      <c r="B107" s="211"/>
      <c r="C107" s="212"/>
      <c r="D107" s="213" t="s">
        <v>153</v>
      </c>
      <c r="E107" s="214" t="s">
        <v>19</v>
      </c>
      <c r="F107" s="215" t="s">
        <v>1142</v>
      </c>
      <c r="G107" s="212"/>
      <c r="H107" s="216">
        <v>7.5</v>
      </c>
      <c r="I107" s="217"/>
      <c r="J107" s="212"/>
      <c r="K107" s="212"/>
      <c r="L107" s="218"/>
      <c r="M107" s="219"/>
      <c r="N107" s="220"/>
      <c r="O107" s="220"/>
      <c r="P107" s="220"/>
      <c r="Q107" s="220"/>
      <c r="R107" s="220"/>
      <c r="S107" s="220"/>
      <c r="T107" s="221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2" t="s">
        <v>153</v>
      </c>
      <c r="AU107" s="222" t="s">
        <v>81</v>
      </c>
      <c r="AV107" s="12" t="s">
        <v>81</v>
      </c>
      <c r="AW107" s="12" t="s">
        <v>33</v>
      </c>
      <c r="AX107" s="12" t="s">
        <v>79</v>
      </c>
      <c r="AY107" s="222" t="s">
        <v>145</v>
      </c>
    </row>
    <row r="108" s="11" customFormat="1" ht="22.8" customHeight="1">
      <c r="A108" s="11"/>
      <c r="B108" s="183"/>
      <c r="C108" s="184"/>
      <c r="D108" s="185" t="s">
        <v>70</v>
      </c>
      <c r="E108" s="258" t="s">
        <v>163</v>
      </c>
      <c r="F108" s="258" t="s">
        <v>1146</v>
      </c>
      <c r="G108" s="184"/>
      <c r="H108" s="184"/>
      <c r="I108" s="187"/>
      <c r="J108" s="259">
        <f>BK108</f>
        <v>0</v>
      </c>
      <c r="K108" s="184"/>
      <c r="L108" s="189"/>
      <c r="M108" s="190"/>
      <c r="N108" s="191"/>
      <c r="O108" s="191"/>
      <c r="P108" s="192">
        <f>P109</f>
        <v>0</v>
      </c>
      <c r="Q108" s="191"/>
      <c r="R108" s="192">
        <f>R109</f>
        <v>0</v>
      </c>
      <c r="S108" s="191"/>
      <c r="T108" s="193">
        <f>T109</f>
        <v>2.0499999999999998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R108" s="194" t="s">
        <v>79</v>
      </c>
      <c r="AT108" s="195" t="s">
        <v>70</v>
      </c>
      <c r="AU108" s="195" t="s">
        <v>79</v>
      </c>
      <c r="AY108" s="194" t="s">
        <v>145</v>
      </c>
      <c r="BK108" s="196">
        <f>BK109</f>
        <v>0</v>
      </c>
    </row>
    <row r="109" s="2" customFormat="1" ht="37.8" customHeight="1">
      <c r="A109" s="38"/>
      <c r="B109" s="39"/>
      <c r="C109" s="197" t="s">
        <v>179</v>
      </c>
      <c r="D109" s="197" t="s">
        <v>148</v>
      </c>
      <c r="E109" s="198" t="s">
        <v>1147</v>
      </c>
      <c r="F109" s="199" t="s">
        <v>1148</v>
      </c>
      <c r="G109" s="200" t="s">
        <v>151</v>
      </c>
      <c r="H109" s="201">
        <v>0.81999999999999995</v>
      </c>
      <c r="I109" s="202"/>
      <c r="J109" s="203">
        <f>ROUND(I109*H109,2)</f>
        <v>0</v>
      </c>
      <c r="K109" s="204"/>
      <c r="L109" s="44"/>
      <c r="M109" s="205" t="s">
        <v>19</v>
      </c>
      <c r="N109" s="206" t="s">
        <v>42</v>
      </c>
      <c r="O109" s="84"/>
      <c r="P109" s="207">
        <f>O109*H109</f>
        <v>0</v>
      </c>
      <c r="Q109" s="207">
        <v>0</v>
      </c>
      <c r="R109" s="207">
        <f>Q109*H109</f>
        <v>0</v>
      </c>
      <c r="S109" s="207">
        <v>2.5</v>
      </c>
      <c r="T109" s="208">
        <f>S109*H109</f>
        <v>2.0499999999999998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152</v>
      </c>
      <c r="AT109" s="209" t="s">
        <v>148</v>
      </c>
      <c r="AU109" s="209" t="s">
        <v>81</v>
      </c>
      <c r="AY109" s="17" t="s">
        <v>145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79</v>
      </c>
      <c r="BK109" s="210">
        <f>ROUND(I109*H109,2)</f>
        <v>0</v>
      </c>
      <c r="BL109" s="17" t="s">
        <v>152</v>
      </c>
      <c r="BM109" s="209" t="s">
        <v>1149</v>
      </c>
    </row>
    <row r="110" s="11" customFormat="1" ht="22.8" customHeight="1">
      <c r="A110" s="11"/>
      <c r="B110" s="183"/>
      <c r="C110" s="184"/>
      <c r="D110" s="185" t="s">
        <v>70</v>
      </c>
      <c r="E110" s="258" t="s">
        <v>152</v>
      </c>
      <c r="F110" s="258" t="s">
        <v>1150</v>
      </c>
      <c r="G110" s="184"/>
      <c r="H110" s="184"/>
      <c r="I110" s="187"/>
      <c r="J110" s="259">
        <f>BK110</f>
        <v>0</v>
      </c>
      <c r="K110" s="184"/>
      <c r="L110" s="189"/>
      <c r="M110" s="190"/>
      <c r="N110" s="191"/>
      <c r="O110" s="191"/>
      <c r="P110" s="192">
        <f>SUM(P111:P112)</f>
        <v>0</v>
      </c>
      <c r="Q110" s="191"/>
      <c r="R110" s="192">
        <f>SUM(R111:R112)</f>
        <v>0</v>
      </c>
      <c r="S110" s="191"/>
      <c r="T110" s="193">
        <f>SUM(T111:T112)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94" t="s">
        <v>79</v>
      </c>
      <c r="AT110" s="195" t="s">
        <v>70</v>
      </c>
      <c r="AU110" s="195" t="s">
        <v>79</v>
      </c>
      <c r="AY110" s="194" t="s">
        <v>145</v>
      </c>
      <c r="BK110" s="196">
        <f>SUM(BK111:BK112)</f>
        <v>0</v>
      </c>
    </row>
    <row r="111" s="2" customFormat="1" ht="33" customHeight="1">
      <c r="A111" s="38"/>
      <c r="B111" s="39"/>
      <c r="C111" s="197" t="s">
        <v>167</v>
      </c>
      <c r="D111" s="197" t="s">
        <v>148</v>
      </c>
      <c r="E111" s="198" t="s">
        <v>1151</v>
      </c>
      <c r="F111" s="199" t="s">
        <v>1152</v>
      </c>
      <c r="G111" s="200" t="s">
        <v>151</v>
      </c>
      <c r="H111" s="201">
        <v>5.9400000000000004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42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152</v>
      </c>
      <c r="AT111" s="209" t="s">
        <v>148</v>
      </c>
      <c r="AU111" s="209" t="s">
        <v>81</v>
      </c>
      <c r="AY111" s="17" t="s">
        <v>145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79</v>
      </c>
      <c r="BK111" s="210">
        <f>ROUND(I111*H111,2)</f>
        <v>0</v>
      </c>
      <c r="BL111" s="17" t="s">
        <v>152</v>
      </c>
      <c r="BM111" s="209" t="s">
        <v>1153</v>
      </c>
    </row>
    <row r="112" s="12" customFormat="1">
      <c r="A112" s="12"/>
      <c r="B112" s="211"/>
      <c r="C112" s="212"/>
      <c r="D112" s="213" t="s">
        <v>153</v>
      </c>
      <c r="E112" s="214" t="s">
        <v>19</v>
      </c>
      <c r="F112" s="215" t="s">
        <v>1154</v>
      </c>
      <c r="G112" s="212"/>
      <c r="H112" s="216">
        <v>5.9400000000000004</v>
      </c>
      <c r="I112" s="217"/>
      <c r="J112" s="212"/>
      <c r="K112" s="212"/>
      <c r="L112" s="218"/>
      <c r="M112" s="219"/>
      <c r="N112" s="220"/>
      <c r="O112" s="220"/>
      <c r="P112" s="220"/>
      <c r="Q112" s="220"/>
      <c r="R112" s="220"/>
      <c r="S112" s="220"/>
      <c r="T112" s="221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2" t="s">
        <v>153</v>
      </c>
      <c r="AU112" s="222" t="s">
        <v>81</v>
      </c>
      <c r="AV112" s="12" t="s">
        <v>81</v>
      </c>
      <c r="AW112" s="12" t="s">
        <v>33</v>
      </c>
      <c r="AX112" s="12" t="s">
        <v>79</v>
      </c>
      <c r="AY112" s="222" t="s">
        <v>145</v>
      </c>
    </row>
    <row r="113" s="11" customFormat="1" ht="22.8" customHeight="1">
      <c r="A113" s="11"/>
      <c r="B113" s="183"/>
      <c r="C113" s="184"/>
      <c r="D113" s="185" t="s">
        <v>70</v>
      </c>
      <c r="E113" s="258" t="s">
        <v>167</v>
      </c>
      <c r="F113" s="258" t="s">
        <v>1155</v>
      </c>
      <c r="G113" s="184"/>
      <c r="H113" s="184"/>
      <c r="I113" s="187"/>
      <c r="J113" s="259">
        <f>BK113</f>
        <v>0</v>
      </c>
      <c r="K113" s="184"/>
      <c r="L113" s="189"/>
      <c r="M113" s="190"/>
      <c r="N113" s="191"/>
      <c r="O113" s="191"/>
      <c r="P113" s="192">
        <f>SUM(P114:P117)</f>
        <v>0</v>
      </c>
      <c r="Q113" s="191"/>
      <c r="R113" s="192">
        <f>SUM(R114:R117)</f>
        <v>0.057120000000000004</v>
      </c>
      <c r="S113" s="191"/>
      <c r="T113" s="193">
        <f>SUM(T114:T117)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194" t="s">
        <v>79</v>
      </c>
      <c r="AT113" s="195" t="s">
        <v>70</v>
      </c>
      <c r="AU113" s="195" t="s">
        <v>79</v>
      </c>
      <c r="AY113" s="194" t="s">
        <v>145</v>
      </c>
      <c r="BK113" s="196">
        <f>SUM(BK114:BK117)</f>
        <v>0</v>
      </c>
    </row>
    <row r="114" s="2" customFormat="1" ht="33" customHeight="1">
      <c r="A114" s="38"/>
      <c r="B114" s="39"/>
      <c r="C114" s="197" t="s">
        <v>197</v>
      </c>
      <c r="D114" s="197" t="s">
        <v>148</v>
      </c>
      <c r="E114" s="198" t="s">
        <v>1156</v>
      </c>
      <c r="F114" s="199" t="s">
        <v>1157</v>
      </c>
      <c r="G114" s="200" t="s">
        <v>206</v>
      </c>
      <c r="H114" s="201">
        <v>5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42</v>
      </c>
      <c r="O114" s="84"/>
      <c r="P114" s="207">
        <f>O114*H114</f>
        <v>0</v>
      </c>
      <c r="Q114" s="207">
        <v>2.0000000000000002E-05</v>
      </c>
      <c r="R114" s="207">
        <f>Q114*H114</f>
        <v>0.00010000000000000001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152</v>
      </c>
      <c r="AT114" s="209" t="s">
        <v>148</v>
      </c>
      <c r="AU114" s="209" t="s">
        <v>81</v>
      </c>
      <c r="AY114" s="17" t="s">
        <v>145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79</v>
      </c>
      <c r="BK114" s="210">
        <f>ROUND(I114*H114,2)</f>
        <v>0</v>
      </c>
      <c r="BL114" s="17" t="s">
        <v>152</v>
      </c>
      <c r="BM114" s="209" t="s">
        <v>1158</v>
      </c>
    </row>
    <row r="115" s="2" customFormat="1" ht="24.15" customHeight="1">
      <c r="A115" s="38"/>
      <c r="B115" s="39"/>
      <c r="C115" s="238" t="s">
        <v>171</v>
      </c>
      <c r="D115" s="238" t="s">
        <v>724</v>
      </c>
      <c r="E115" s="239" t="s">
        <v>1159</v>
      </c>
      <c r="F115" s="240" t="s">
        <v>1160</v>
      </c>
      <c r="G115" s="241" t="s">
        <v>206</v>
      </c>
      <c r="H115" s="242">
        <v>5</v>
      </c>
      <c r="I115" s="243"/>
      <c r="J115" s="244">
        <f>ROUND(I115*H115,2)</f>
        <v>0</v>
      </c>
      <c r="K115" s="245"/>
      <c r="L115" s="246"/>
      <c r="M115" s="247" t="s">
        <v>19</v>
      </c>
      <c r="N115" s="248" t="s">
        <v>42</v>
      </c>
      <c r="O115" s="84"/>
      <c r="P115" s="207">
        <f>O115*H115</f>
        <v>0</v>
      </c>
      <c r="Q115" s="207">
        <v>0.0114</v>
      </c>
      <c r="R115" s="207">
        <f>Q115*H115</f>
        <v>0.057000000000000002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167</v>
      </c>
      <c r="AT115" s="209" t="s">
        <v>724</v>
      </c>
      <c r="AU115" s="209" t="s">
        <v>81</v>
      </c>
      <c r="AY115" s="17" t="s">
        <v>145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79</v>
      </c>
      <c r="BK115" s="210">
        <f>ROUND(I115*H115,2)</f>
        <v>0</v>
      </c>
      <c r="BL115" s="17" t="s">
        <v>152</v>
      </c>
      <c r="BM115" s="209" t="s">
        <v>1161</v>
      </c>
    </row>
    <row r="116" s="2" customFormat="1" ht="24.15" customHeight="1">
      <c r="A116" s="38"/>
      <c r="B116" s="39"/>
      <c r="C116" s="197" t="s">
        <v>209</v>
      </c>
      <c r="D116" s="197" t="s">
        <v>148</v>
      </c>
      <c r="E116" s="198" t="s">
        <v>1162</v>
      </c>
      <c r="F116" s="199" t="s">
        <v>1163</v>
      </c>
      <c r="G116" s="200" t="s">
        <v>160</v>
      </c>
      <c r="H116" s="201">
        <v>1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42</v>
      </c>
      <c r="O116" s="84"/>
      <c r="P116" s="207">
        <f>O116*H116</f>
        <v>0</v>
      </c>
      <c r="Q116" s="207">
        <v>2.0000000000000002E-05</v>
      </c>
      <c r="R116" s="207">
        <f>Q116*H116</f>
        <v>2.0000000000000002E-05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152</v>
      </c>
      <c r="AT116" s="209" t="s">
        <v>148</v>
      </c>
      <c r="AU116" s="209" t="s">
        <v>81</v>
      </c>
      <c r="AY116" s="17" t="s">
        <v>145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79</v>
      </c>
      <c r="BK116" s="210">
        <f>ROUND(I116*H116,2)</f>
        <v>0</v>
      </c>
      <c r="BL116" s="17" t="s">
        <v>152</v>
      </c>
      <c r="BM116" s="209" t="s">
        <v>1164</v>
      </c>
    </row>
    <row r="117" s="2" customFormat="1">
      <c r="A117" s="38"/>
      <c r="B117" s="39"/>
      <c r="C117" s="40"/>
      <c r="D117" s="213" t="s">
        <v>161</v>
      </c>
      <c r="E117" s="40"/>
      <c r="F117" s="234" t="s">
        <v>1165</v>
      </c>
      <c r="G117" s="40"/>
      <c r="H117" s="40"/>
      <c r="I117" s="235"/>
      <c r="J117" s="40"/>
      <c r="K117" s="40"/>
      <c r="L117" s="44"/>
      <c r="M117" s="236"/>
      <c r="N117" s="237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161</v>
      </c>
      <c r="AU117" s="17" t="s">
        <v>81</v>
      </c>
    </row>
    <row r="118" s="11" customFormat="1" ht="22.8" customHeight="1">
      <c r="A118" s="11"/>
      <c r="B118" s="183"/>
      <c r="C118" s="184"/>
      <c r="D118" s="185" t="s">
        <v>70</v>
      </c>
      <c r="E118" s="258" t="s">
        <v>197</v>
      </c>
      <c r="F118" s="258" t="s">
        <v>1166</v>
      </c>
      <c r="G118" s="184"/>
      <c r="H118" s="184"/>
      <c r="I118" s="187"/>
      <c r="J118" s="259">
        <f>BK118</f>
        <v>0</v>
      </c>
      <c r="K118" s="184"/>
      <c r="L118" s="189"/>
      <c r="M118" s="190"/>
      <c r="N118" s="191"/>
      <c r="O118" s="191"/>
      <c r="P118" s="192">
        <f>SUM(P119:P130)</f>
        <v>0</v>
      </c>
      <c r="Q118" s="191"/>
      <c r="R118" s="192">
        <f>SUM(R119:R130)</f>
        <v>0</v>
      </c>
      <c r="S118" s="191"/>
      <c r="T118" s="193">
        <f>SUM(T119:T130)</f>
        <v>19.331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4" t="s">
        <v>79</v>
      </c>
      <c r="AT118" s="195" t="s">
        <v>70</v>
      </c>
      <c r="AU118" s="195" t="s">
        <v>79</v>
      </c>
      <c r="AY118" s="194" t="s">
        <v>145</v>
      </c>
      <c r="BK118" s="196">
        <f>SUM(BK119:BK130)</f>
        <v>0</v>
      </c>
    </row>
    <row r="119" s="2" customFormat="1" ht="24.15" customHeight="1">
      <c r="A119" s="38"/>
      <c r="B119" s="39"/>
      <c r="C119" s="197" t="s">
        <v>175</v>
      </c>
      <c r="D119" s="197" t="s">
        <v>148</v>
      </c>
      <c r="E119" s="198" t="s">
        <v>1167</v>
      </c>
      <c r="F119" s="199" t="s">
        <v>1168</v>
      </c>
      <c r="G119" s="200" t="s">
        <v>151</v>
      </c>
      <c r="H119" s="201">
        <v>8.0999999999999996</v>
      </c>
      <c r="I119" s="202"/>
      <c r="J119" s="203">
        <f>ROUND(I119*H119,2)</f>
        <v>0</v>
      </c>
      <c r="K119" s="204"/>
      <c r="L119" s="44"/>
      <c r="M119" s="205" t="s">
        <v>19</v>
      </c>
      <c r="N119" s="206" t="s">
        <v>42</v>
      </c>
      <c r="O119" s="84"/>
      <c r="P119" s="207">
        <f>O119*H119</f>
        <v>0</v>
      </c>
      <c r="Q119" s="207">
        <v>0</v>
      </c>
      <c r="R119" s="207">
        <f>Q119*H119</f>
        <v>0</v>
      </c>
      <c r="S119" s="207">
        <v>2.2000000000000002</v>
      </c>
      <c r="T119" s="208">
        <f>S119*H119</f>
        <v>17.82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9" t="s">
        <v>152</v>
      </c>
      <c r="AT119" s="209" t="s">
        <v>148</v>
      </c>
      <c r="AU119" s="209" t="s">
        <v>81</v>
      </c>
      <c r="AY119" s="17" t="s">
        <v>145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7" t="s">
        <v>79</v>
      </c>
      <c r="BK119" s="210">
        <f>ROUND(I119*H119,2)</f>
        <v>0</v>
      </c>
      <c r="BL119" s="17" t="s">
        <v>152</v>
      </c>
      <c r="BM119" s="209" t="s">
        <v>1169</v>
      </c>
    </row>
    <row r="120" s="12" customFormat="1">
      <c r="A120" s="12"/>
      <c r="B120" s="211"/>
      <c r="C120" s="212"/>
      <c r="D120" s="213" t="s">
        <v>153</v>
      </c>
      <c r="E120" s="214" t="s">
        <v>19</v>
      </c>
      <c r="F120" s="215" t="s">
        <v>1170</v>
      </c>
      <c r="G120" s="212"/>
      <c r="H120" s="216">
        <v>8.0999999999999996</v>
      </c>
      <c r="I120" s="217"/>
      <c r="J120" s="212"/>
      <c r="K120" s="212"/>
      <c r="L120" s="218"/>
      <c r="M120" s="219"/>
      <c r="N120" s="220"/>
      <c r="O120" s="220"/>
      <c r="P120" s="220"/>
      <c r="Q120" s="220"/>
      <c r="R120" s="220"/>
      <c r="S120" s="220"/>
      <c r="T120" s="221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2" t="s">
        <v>153</v>
      </c>
      <c r="AU120" s="222" t="s">
        <v>81</v>
      </c>
      <c r="AV120" s="12" t="s">
        <v>81</v>
      </c>
      <c r="AW120" s="12" t="s">
        <v>33</v>
      </c>
      <c r="AX120" s="12" t="s">
        <v>79</v>
      </c>
      <c r="AY120" s="222" t="s">
        <v>145</v>
      </c>
    </row>
    <row r="121" s="2" customFormat="1" ht="37.8" customHeight="1">
      <c r="A121" s="38"/>
      <c r="B121" s="39"/>
      <c r="C121" s="197" t="s">
        <v>225</v>
      </c>
      <c r="D121" s="197" t="s">
        <v>148</v>
      </c>
      <c r="E121" s="198" t="s">
        <v>1171</v>
      </c>
      <c r="F121" s="199" t="s">
        <v>1172</v>
      </c>
      <c r="G121" s="200" t="s">
        <v>206</v>
      </c>
      <c r="H121" s="201">
        <v>100</v>
      </c>
      <c r="I121" s="202"/>
      <c r="J121" s="203">
        <f>ROUND(I121*H121,2)</f>
        <v>0</v>
      </c>
      <c r="K121" s="204"/>
      <c r="L121" s="44"/>
      <c r="M121" s="205" t="s">
        <v>19</v>
      </c>
      <c r="N121" s="206" t="s">
        <v>42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0.0089999999999999993</v>
      </c>
      <c r="T121" s="208">
        <f>S121*H121</f>
        <v>0.89999999999999991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152</v>
      </c>
      <c r="AT121" s="209" t="s">
        <v>148</v>
      </c>
      <c r="AU121" s="209" t="s">
        <v>81</v>
      </c>
      <c r="AY121" s="17" t="s">
        <v>145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79</v>
      </c>
      <c r="BK121" s="210">
        <f>ROUND(I121*H121,2)</f>
        <v>0</v>
      </c>
      <c r="BL121" s="17" t="s">
        <v>152</v>
      </c>
      <c r="BM121" s="209" t="s">
        <v>1173</v>
      </c>
    </row>
    <row r="122" s="12" customFormat="1">
      <c r="A122" s="12"/>
      <c r="B122" s="211"/>
      <c r="C122" s="212"/>
      <c r="D122" s="213" t="s">
        <v>153</v>
      </c>
      <c r="E122" s="214" t="s">
        <v>19</v>
      </c>
      <c r="F122" s="215" t="s">
        <v>1174</v>
      </c>
      <c r="G122" s="212"/>
      <c r="H122" s="216">
        <v>32</v>
      </c>
      <c r="I122" s="217"/>
      <c r="J122" s="212"/>
      <c r="K122" s="212"/>
      <c r="L122" s="218"/>
      <c r="M122" s="219"/>
      <c r="N122" s="220"/>
      <c r="O122" s="220"/>
      <c r="P122" s="220"/>
      <c r="Q122" s="220"/>
      <c r="R122" s="220"/>
      <c r="S122" s="220"/>
      <c r="T122" s="221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2" t="s">
        <v>153</v>
      </c>
      <c r="AU122" s="222" t="s">
        <v>81</v>
      </c>
      <c r="AV122" s="12" t="s">
        <v>81</v>
      </c>
      <c r="AW122" s="12" t="s">
        <v>33</v>
      </c>
      <c r="AX122" s="12" t="s">
        <v>71</v>
      </c>
      <c r="AY122" s="222" t="s">
        <v>145</v>
      </c>
    </row>
    <row r="123" s="12" customFormat="1">
      <c r="A123" s="12"/>
      <c r="B123" s="211"/>
      <c r="C123" s="212"/>
      <c r="D123" s="213" t="s">
        <v>153</v>
      </c>
      <c r="E123" s="214" t="s">
        <v>19</v>
      </c>
      <c r="F123" s="215" t="s">
        <v>1175</v>
      </c>
      <c r="G123" s="212"/>
      <c r="H123" s="216">
        <v>68</v>
      </c>
      <c r="I123" s="217"/>
      <c r="J123" s="212"/>
      <c r="K123" s="212"/>
      <c r="L123" s="218"/>
      <c r="M123" s="219"/>
      <c r="N123" s="220"/>
      <c r="O123" s="220"/>
      <c r="P123" s="220"/>
      <c r="Q123" s="220"/>
      <c r="R123" s="220"/>
      <c r="S123" s="220"/>
      <c r="T123" s="221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2" t="s">
        <v>153</v>
      </c>
      <c r="AU123" s="222" t="s">
        <v>81</v>
      </c>
      <c r="AV123" s="12" t="s">
        <v>81</v>
      </c>
      <c r="AW123" s="12" t="s">
        <v>33</v>
      </c>
      <c r="AX123" s="12" t="s">
        <v>71</v>
      </c>
      <c r="AY123" s="222" t="s">
        <v>145</v>
      </c>
    </row>
    <row r="124" s="13" customFormat="1">
      <c r="A124" s="13"/>
      <c r="B124" s="223"/>
      <c r="C124" s="224"/>
      <c r="D124" s="213" t="s">
        <v>153</v>
      </c>
      <c r="E124" s="225" t="s">
        <v>19</v>
      </c>
      <c r="F124" s="226" t="s">
        <v>155</v>
      </c>
      <c r="G124" s="224"/>
      <c r="H124" s="227">
        <v>100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153</v>
      </c>
      <c r="AU124" s="233" t="s">
        <v>81</v>
      </c>
      <c r="AV124" s="13" t="s">
        <v>152</v>
      </c>
      <c r="AW124" s="13" t="s">
        <v>33</v>
      </c>
      <c r="AX124" s="13" t="s">
        <v>79</v>
      </c>
      <c r="AY124" s="233" t="s">
        <v>145</v>
      </c>
    </row>
    <row r="125" s="2" customFormat="1" ht="37.8" customHeight="1">
      <c r="A125" s="38"/>
      <c r="B125" s="39"/>
      <c r="C125" s="197" t="s">
        <v>182</v>
      </c>
      <c r="D125" s="197" t="s">
        <v>148</v>
      </c>
      <c r="E125" s="198" t="s">
        <v>1176</v>
      </c>
      <c r="F125" s="199" t="s">
        <v>1177</v>
      </c>
      <c r="G125" s="200" t="s">
        <v>206</v>
      </c>
      <c r="H125" s="201">
        <v>29</v>
      </c>
      <c r="I125" s="202"/>
      <c r="J125" s="203">
        <f>ROUND(I125*H125,2)</f>
        <v>0</v>
      </c>
      <c r="K125" s="204"/>
      <c r="L125" s="44"/>
      <c r="M125" s="205" t="s">
        <v>19</v>
      </c>
      <c r="N125" s="206" t="s">
        <v>42</v>
      </c>
      <c r="O125" s="84"/>
      <c r="P125" s="207">
        <f>O125*H125</f>
        <v>0</v>
      </c>
      <c r="Q125" s="207">
        <v>0</v>
      </c>
      <c r="R125" s="207">
        <f>Q125*H125</f>
        <v>0</v>
      </c>
      <c r="S125" s="207">
        <v>0.012999999999999999</v>
      </c>
      <c r="T125" s="208">
        <f>S125*H125</f>
        <v>0.377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9" t="s">
        <v>152</v>
      </c>
      <c r="AT125" s="209" t="s">
        <v>148</v>
      </c>
      <c r="AU125" s="209" t="s">
        <v>81</v>
      </c>
      <c r="AY125" s="17" t="s">
        <v>145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7" t="s">
        <v>79</v>
      </c>
      <c r="BK125" s="210">
        <f>ROUND(I125*H125,2)</f>
        <v>0</v>
      </c>
      <c r="BL125" s="17" t="s">
        <v>152</v>
      </c>
      <c r="BM125" s="209" t="s">
        <v>1178</v>
      </c>
    </row>
    <row r="126" s="12" customFormat="1">
      <c r="A126" s="12"/>
      <c r="B126" s="211"/>
      <c r="C126" s="212"/>
      <c r="D126" s="213" t="s">
        <v>153</v>
      </c>
      <c r="E126" s="214" t="s">
        <v>19</v>
      </c>
      <c r="F126" s="215" t="s">
        <v>1179</v>
      </c>
      <c r="G126" s="212"/>
      <c r="H126" s="216">
        <v>29</v>
      </c>
      <c r="I126" s="217"/>
      <c r="J126" s="212"/>
      <c r="K126" s="212"/>
      <c r="L126" s="218"/>
      <c r="M126" s="219"/>
      <c r="N126" s="220"/>
      <c r="O126" s="220"/>
      <c r="P126" s="220"/>
      <c r="Q126" s="220"/>
      <c r="R126" s="220"/>
      <c r="S126" s="220"/>
      <c r="T126" s="22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2" t="s">
        <v>153</v>
      </c>
      <c r="AU126" s="222" t="s">
        <v>81</v>
      </c>
      <c r="AV126" s="12" t="s">
        <v>81</v>
      </c>
      <c r="AW126" s="12" t="s">
        <v>33</v>
      </c>
      <c r="AX126" s="12" t="s">
        <v>79</v>
      </c>
      <c r="AY126" s="222" t="s">
        <v>145</v>
      </c>
    </row>
    <row r="127" s="2" customFormat="1" ht="37.8" customHeight="1">
      <c r="A127" s="38"/>
      <c r="B127" s="39"/>
      <c r="C127" s="197" t="s">
        <v>8</v>
      </c>
      <c r="D127" s="197" t="s">
        <v>148</v>
      </c>
      <c r="E127" s="198" t="s">
        <v>1180</v>
      </c>
      <c r="F127" s="199" t="s">
        <v>1181</v>
      </c>
      <c r="G127" s="200" t="s">
        <v>206</v>
      </c>
      <c r="H127" s="201">
        <v>7</v>
      </c>
      <c r="I127" s="202"/>
      <c r="J127" s="203">
        <f>ROUND(I127*H127,2)</f>
        <v>0</v>
      </c>
      <c r="K127" s="204"/>
      <c r="L127" s="44"/>
      <c r="M127" s="205" t="s">
        <v>19</v>
      </c>
      <c r="N127" s="206" t="s">
        <v>42</v>
      </c>
      <c r="O127" s="84"/>
      <c r="P127" s="207">
        <f>O127*H127</f>
        <v>0</v>
      </c>
      <c r="Q127" s="207">
        <v>0</v>
      </c>
      <c r="R127" s="207">
        <f>Q127*H127</f>
        <v>0</v>
      </c>
      <c r="S127" s="207">
        <v>0.017999999999999999</v>
      </c>
      <c r="T127" s="208">
        <f>S127*H127</f>
        <v>0.126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9" t="s">
        <v>152</v>
      </c>
      <c r="AT127" s="209" t="s">
        <v>148</v>
      </c>
      <c r="AU127" s="209" t="s">
        <v>81</v>
      </c>
      <c r="AY127" s="17" t="s">
        <v>145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7" t="s">
        <v>79</v>
      </c>
      <c r="BK127" s="210">
        <f>ROUND(I127*H127,2)</f>
        <v>0</v>
      </c>
      <c r="BL127" s="17" t="s">
        <v>152</v>
      </c>
      <c r="BM127" s="209" t="s">
        <v>1182</v>
      </c>
    </row>
    <row r="128" s="12" customFormat="1">
      <c r="A128" s="12"/>
      <c r="B128" s="211"/>
      <c r="C128" s="212"/>
      <c r="D128" s="213" t="s">
        <v>153</v>
      </c>
      <c r="E128" s="214" t="s">
        <v>19</v>
      </c>
      <c r="F128" s="215" t="s">
        <v>1183</v>
      </c>
      <c r="G128" s="212"/>
      <c r="H128" s="216">
        <v>7</v>
      </c>
      <c r="I128" s="217"/>
      <c r="J128" s="212"/>
      <c r="K128" s="212"/>
      <c r="L128" s="218"/>
      <c r="M128" s="219"/>
      <c r="N128" s="220"/>
      <c r="O128" s="220"/>
      <c r="P128" s="220"/>
      <c r="Q128" s="220"/>
      <c r="R128" s="220"/>
      <c r="S128" s="220"/>
      <c r="T128" s="22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2" t="s">
        <v>153</v>
      </c>
      <c r="AU128" s="222" t="s">
        <v>81</v>
      </c>
      <c r="AV128" s="12" t="s">
        <v>81</v>
      </c>
      <c r="AW128" s="12" t="s">
        <v>33</v>
      </c>
      <c r="AX128" s="12" t="s">
        <v>79</v>
      </c>
      <c r="AY128" s="222" t="s">
        <v>145</v>
      </c>
    </row>
    <row r="129" s="2" customFormat="1" ht="37.8" customHeight="1">
      <c r="A129" s="38"/>
      <c r="B129" s="39"/>
      <c r="C129" s="197" t="s">
        <v>189</v>
      </c>
      <c r="D129" s="197" t="s">
        <v>148</v>
      </c>
      <c r="E129" s="198" t="s">
        <v>1184</v>
      </c>
      <c r="F129" s="199" t="s">
        <v>1185</v>
      </c>
      <c r="G129" s="200" t="s">
        <v>206</v>
      </c>
      <c r="H129" s="201">
        <v>4</v>
      </c>
      <c r="I129" s="202"/>
      <c r="J129" s="203">
        <f>ROUND(I129*H129,2)</f>
        <v>0</v>
      </c>
      <c r="K129" s="204"/>
      <c r="L129" s="44"/>
      <c r="M129" s="205" t="s">
        <v>19</v>
      </c>
      <c r="N129" s="206" t="s">
        <v>42</v>
      </c>
      <c r="O129" s="84"/>
      <c r="P129" s="207">
        <f>O129*H129</f>
        <v>0</v>
      </c>
      <c r="Q129" s="207">
        <v>0</v>
      </c>
      <c r="R129" s="207">
        <f>Q129*H129</f>
        <v>0</v>
      </c>
      <c r="S129" s="207">
        <v>0.027</v>
      </c>
      <c r="T129" s="208">
        <f>S129*H129</f>
        <v>0.108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9" t="s">
        <v>152</v>
      </c>
      <c r="AT129" s="209" t="s">
        <v>148</v>
      </c>
      <c r="AU129" s="209" t="s">
        <v>81</v>
      </c>
      <c r="AY129" s="17" t="s">
        <v>145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7" t="s">
        <v>79</v>
      </c>
      <c r="BK129" s="210">
        <f>ROUND(I129*H129,2)</f>
        <v>0</v>
      </c>
      <c r="BL129" s="17" t="s">
        <v>152</v>
      </c>
      <c r="BM129" s="209" t="s">
        <v>1186</v>
      </c>
    </row>
    <row r="130" s="12" customFormat="1">
      <c r="A130" s="12"/>
      <c r="B130" s="211"/>
      <c r="C130" s="212"/>
      <c r="D130" s="213" t="s">
        <v>153</v>
      </c>
      <c r="E130" s="214" t="s">
        <v>19</v>
      </c>
      <c r="F130" s="215" t="s">
        <v>1187</v>
      </c>
      <c r="G130" s="212"/>
      <c r="H130" s="216">
        <v>4</v>
      </c>
      <c r="I130" s="217"/>
      <c r="J130" s="212"/>
      <c r="K130" s="212"/>
      <c r="L130" s="218"/>
      <c r="M130" s="219"/>
      <c r="N130" s="220"/>
      <c r="O130" s="220"/>
      <c r="P130" s="220"/>
      <c r="Q130" s="220"/>
      <c r="R130" s="220"/>
      <c r="S130" s="220"/>
      <c r="T130" s="22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2" t="s">
        <v>153</v>
      </c>
      <c r="AU130" s="222" t="s">
        <v>81</v>
      </c>
      <c r="AV130" s="12" t="s">
        <v>81</v>
      </c>
      <c r="AW130" s="12" t="s">
        <v>33</v>
      </c>
      <c r="AX130" s="12" t="s">
        <v>79</v>
      </c>
      <c r="AY130" s="222" t="s">
        <v>145</v>
      </c>
    </row>
    <row r="131" s="11" customFormat="1" ht="22.8" customHeight="1">
      <c r="A131" s="11"/>
      <c r="B131" s="183"/>
      <c r="C131" s="184"/>
      <c r="D131" s="185" t="s">
        <v>70</v>
      </c>
      <c r="E131" s="258" t="s">
        <v>1188</v>
      </c>
      <c r="F131" s="258" t="s">
        <v>1189</v>
      </c>
      <c r="G131" s="184"/>
      <c r="H131" s="184"/>
      <c r="I131" s="187"/>
      <c r="J131" s="259">
        <f>BK131</f>
        <v>0</v>
      </c>
      <c r="K131" s="184"/>
      <c r="L131" s="189"/>
      <c r="M131" s="190"/>
      <c r="N131" s="191"/>
      <c r="O131" s="191"/>
      <c r="P131" s="192">
        <f>SUM(P132:P136)</f>
        <v>0</v>
      </c>
      <c r="Q131" s="191"/>
      <c r="R131" s="192">
        <f>SUM(R132:R136)</f>
        <v>0</v>
      </c>
      <c r="S131" s="191"/>
      <c r="T131" s="193">
        <f>SUM(T132:T136)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94" t="s">
        <v>79</v>
      </c>
      <c r="AT131" s="195" t="s">
        <v>70</v>
      </c>
      <c r="AU131" s="195" t="s">
        <v>79</v>
      </c>
      <c r="AY131" s="194" t="s">
        <v>145</v>
      </c>
      <c r="BK131" s="196">
        <f>SUM(BK132:BK136)</f>
        <v>0</v>
      </c>
    </row>
    <row r="132" s="2" customFormat="1" ht="44.25" customHeight="1">
      <c r="A132" s="38"/>
      <c r="B132" s="39"/>
      <c r="C132" s="197" t="s">
        <v>146</v>
      </c>
      <c r="D132" s="197" t="s">
        <v>148</v>
      </c>
      <c r="E132" s="198" t="s">
        <v>1190</v>
      </c>
      <c r="F132" s="199" t="s">
        <v>1191</v>
      </c>
      <c r="G132" s="200" t="s">
        <v>411</v>
      </c>
      <c r="H132" s="201">
        <v>25.271000000000001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42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152</v>
      </c>
      <c r="AT132" s="209" t="s">
        <v>148</v>
      </c>
      <c r="AU132" s="209" t="s">
        <v>81</v>
      </c>
      <c r="AY132" s="17" t="s">
        <v>145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79</v>
      </c>
      <c r="BK132" s="210">
        <f>ROUND(I132*H132,2)</f>
        <v>0</v>
      </c>
      <c r="BL132" s="17" t="s">
        <v>152</v>
      </c>
      <c r="BM132" s="209" t="s">
        <v>1192</v>
      </c>
    </row>
    <row r="133" s="2" customFormat="1" ht="33" customHeight="1">
      <c r="A133" s="38"/>
      <c r="B133" s="39"/>
      <c r="C133" s="197" t="s">
        <v>200</v>
      </c>
      <c r="D133" s="197" t="s">
        <v>148</v>
      </c>
      <c r="E133" s="198" t="s">
        <v>1193</v>
      </c>
      <c r="F133" s="199" t="s">
        <v>1194</v>
      </c>
      <c r="G133" s="200" t="s">
        <v>411</v>
      </c>
      <c r="H133" s="201">
        <v>25.271000000000001</v>
      </c>
      <c r="I133" s="202"/>
      <c r="J133" s="203">
        <f>ROUND(I133*H133,2)</f>
        <v>0</v>
      </c>
      <c r="K133" s="204"/>
      <c r="L133" s="44"/>
      <c r="M133" s="205" t="s">
        <v>19</v>
      </c>
      <c r="N133" s="206" t="s">
        <v>42</v>
      </c>
      <c r="O133" s="8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152</v>
      </c>
      <c r="AT133" s="209" t="s">
        <v>148</v>
      </c>
      <c r="AU133" s="209" t="s">
        <v>81</v>
      </c>
      <c r="AY133" s="17" t="s">
        <v>145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79</v>
      </c>
      <c r="BK133" s="210">
        <f>ROUND(I133*H133,2)</f>
        <v>0</v>
      </c>
      <c r="BL133" s="17" t="s">
        <v>152</v>
      </c>
      <c r="BM133" s="209" t="s">
        <v>1195</v>
      </c>
    </row>
    <row r="134" s="2" customFormat="1" ht="44.25" customHeight="1">
      <c r="A134" s="38"/>
      <c r="B134" s="39"/>
      <c r="C134" s="197" t="s">
        <v>269</v>
      </c>
      <c r="D134" s="197" t="s">
        <v>148</v>
      </c>
      <c r="E134" s="198" t="s">
        <v>1196</v>
      </c>
      <c r="F134" s="199" t="s">
        <v>1197</v>
      </c>
      <c r="G134" s="200" t="s">
        <v>411</v>
      </c>
      <c r="H134" s="201">
        <v>379.065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42</v>
      </c>
      <c r="O134" s="8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152</v>
      </c>
      <c r="AT134" s="209" t="s">
        <v>148</v>
      </c>
      <c r="AU134" s="209" t="s">
        <v>81</v>
      </c>
      <c r="AY134" s="17" t="s">
        <v>145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79</v>
      </c>
      <c r="BK134" s="210">
        <f>ROUND(I134*H134,2)</f>
        <v>0</v>
      </c>
      <c r="BL134" s="17" t="s">
        <v>152</v>
      </c>
      <c r="BM134" s="209" t="s">
        <v>1198</v>
      </c>
    </row>
    <row r="135" s="12" customFormat="1">
      <c r="A135" s="12"/>
      <c r="B135" s="211"/>
      <c r="C135" s="212"/>
      <c r="D135" s="213" t="s">
        <v>153</v>
      </c>
      <c r="E135" s="212"/>
      <c r="F135" s="215" t="s">
        <v>1199</v>
      </c>
      <c r="G135" s="212"/>
      <c r="H135" s="216">
        <v>379.065</v>
      </c>
      <c r="I135" s="217"/>
      <c r="J135" s="212"/>
      <c r="K135" s="212"/>
      <c r="L135" s="218"/>
      <c r="M135" s="219"/>
      <c r="N135" s="220"/>
      <c r="O135" s="220"/>
      <c r="P135" s="220"/>
      <c r="Q135" s="220"/>
      <c r="R135" s="220"/>
      <c r="S135" s="220"/>
      <c r="T135" s="221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2" t="s">
        <v>153</v>
      </c>
      <c r="AU135" s="222" t="s">
        <v>81</v>
      </c>
      <c r="AV135" s="12" t="s">
        <v>81</v>
      </c>
      <c r="AW135" s="12" t="s">
        <v>4</v>
      </c>
      <c r="AX135" s="12" t="s">
        <v>79</v>
      </c>
      <c r="AY135" s="222" t="s">
        <v>145</v>
      </c>
    </row>
    <row r="136" s="2" customFormat="1" ht="44.25" customHeight="1">
      <c r="A136" s="38"/>
      <c r="B136" s="39"/>
      <c r="C136" s="197" t="s">
        <v>207</v>
      </c>
      <c r="D136" s="197" t="s">
        <v>148</v>
      </c>
      <c r="E136" s="198" t="s">
        <v>1200</v>
      </c>
      <c r="F136" s="199" t="s">
        <v>1201</v>
      </c>
      <c r="G136" s="200" t="s">
        <v>411</v>
      </c>
      <c r="H136" s="201">
        <v>25.219000000000001</v>
      </c>
      <c r="I136" s="202"/>
      <c r="J136" s="203">
        <f>ROUND(I136*H136,2)</f>
        <v>0</v>
      </c>
      <c r="K136" s="204"/>
      <c r="L136" s="44"/>
      <c r="M136" s="205" t="s">
        <v>19</v>
      </c>
      <c r="N136" s="206" t="s">
        <v>42</v>
      </c>
      <c r="O136" s="8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152</v>
      </c>
      <c r="AT136" s="209" t="s">
        <v>148</v>
      </c>
      <c r="AU136" s="209" t="s">
        <v>81</v>
      </c>
      <c r="AY136" s="17" t="s">
        <v>145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79</v>
      </c>
      <c r="BK136" s="210">
        <f>ROUND(I136*H136,2)</f>
        <v>0</v>
      </c>
      <c r="BL136" s="17" t="s">
        <v>152</v>
      </c>
      <c r="BM136" s="209" t="s">
        <v>1202</v>
      </c>
    </row>
    <row r="137" s="11" customFormat="1" ht="25.92" customHeight="1">
      <c r="A137" s="11"/>
      <c r="B137" s="183"/>
      <c r="C137" s="184"/>
      <c r="D137" s="185" t="s">
        <v>70</v>
      </c>
      <c r="E137" s="186" t="s">
        <v>1203</v>
      </c>
      <c r="F137" s="186" t="s">
        <v>1204</v>
      </c>
      <c r="G137" s="184"/>
      <c r="H137" s="184"/>
      <c r="I137" s="187"/>
      <c r="J137" s="188">
        <f>BK137</f>
        <v>0</v>
      </c>
      <c r="K137" s="184"/>
      <c r="L137" s="189"/>
      <c r="M137" s="190"/>
      <c r="N137" s="191"/>
      <c r="O137" s="191"/>
      <c r="P137" s="192">
        <f>P138+P163+P182+P299</f>
        <v>0</v>
      </c>
      <c r="Q137" s="191"/>
      <c r="R137" s="192">
        <f>R138+R163+R182+R299</f>
        <v>2.1228300000000004</v>
      </c>
      <c r="S137" s="191"/>
      <c r="T137" s="193">
        <f>T138+T163+T182+T299</f>
        <v>3.8896599999999997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194" t="s">
        <v>81</v>
      </c>
      <c r="AT137" s="195" t="s">
        <v>70</v>
      </c>
      <c r="AU137" s="195" t="s">
        <v>71</v>
      </c>
      <c r="AY137" s="194" t="s">
        <v>145</v>
      </c>
      <c r="BK137" s="196">
        <f>BK138+BK163+BK182+BK299</f>
        <v>0</v>
      </c>
    </row>
    <row r="138" s="11" customFormat="1" ht="22.8" customHeight="1">
      <c r="A138" s="11"/>
      <c r="B138" s="183"/>
      <c r="C138" s="184"/>
      <c r="D138" s="185" t="s">
        <v>70</v>
      </c>
      <c r="E138" s="258" t="s">
        <v>1205</v>
      </c>
      <c r="F138" s="258" t="s">
        <v>1206</v>
      </c>
      <c r="G138" s="184"/>
      <c r="H138" s="184"/>
      <c r="I138" s="187"/>
      <c r="J138" s="259">
        <f>BK138</f>
        <v>0</v>
      </c>
      <c r="K138" s="184"/>
      <c r="L138" s="189"/>
      <c r="M138" s="190"/>
      <c r="N138" s="191"/>
      <c r="O138" s="191"/>
      <c r="P138" s="192">
        <f>SUM(P139:P162)</f>
        <v>0</v>
      </c>
      <c r="Q138" s="191"/>
      <c r="R138" s="192">
        <f>SUM(R139:R162)</f>
        <v>0.30250000000000005</v>
      </c>
      <c r="S138" s="191"/>
      <c r="T138" s="193">
        <f>SUM(T139:T162)</f>
        <v>1.9405399999999999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94" t="s">
        <v>81</v>
      </c>
      <c r="AT138" s="195" t="s">
        <v>70</v>
      </c>
      <c r="AU138" s="195" t="s">
        <v>79</v>
      </c>
      <c r="AY138" s="194" t="s">
        <v>145</v>
      </c>
      <c r="BK138" s="196">
        <f>SUM(BK139:BK162)</f>
        <v>0</v>
      </c>
    </row>
    <row r="139" s="2" customFormat="1" ht="24.15" customHeight="1">
      <c r="A139" s="38"/>
      <c r="B139" s="39"/>
      <c r="C139" s="197" t="s">
        <v>7</v>
      </c>
      <c r="D139" s="197" t="s">
        <v>148</v>
      </c>
      <c r="E139" s="198" t="s">
        <v>1207</v>
      </c>
      <c r="F139" s="199" t="s">
        <v>1208</v>
      </c>
      <c r="G139" s="200" t="s">
        <v>206</v>
      </c>
      <c r="H139" s="201">
        <v>52</v>
      </c>
      <c r="I139" s="202"/>
      <c r="J139" s="203">
        <f>ROUND(I139*H139,2)</f>
        <v>0</v>
      </c>
      <c r="K139" s="204"/>
      <c r="L139" s="44"/>
      <c r="M139" s="205" t="s">
        <v>19</v>
      </c>
      <c r="N139" s="206" t="s">
        <v>42</v>
      </c>
      <c r="O139" s="84"/>
      <c r="P139" s="207">
        <f>O139*H139</f>
        <v>0</v>
      </c>
      <c r="Q139" s="207">
        <v>0</v>
      </c>
      <c r="R139" s="207">
        <f>Q139*H139</f>
        <v>0</v>
      </c>
      <c r="S139" s="207">
        <v>0.014919999999999999</v>
      </c>
      <c r="T139" s="208">
        <f>S139*H139</f>
        <v>0.77583999999999997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189</v>
      </c>
      <c r="AT139" s="209" t="s">
        <v>148</v>
      </c>
      <c r="AU139" s="209" t="s">
        <v>81</v>
      </c>
      <c r="AY139" s="17" t="s">
        <v>145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79</v>
      </c>
      <c r="BK139" s="210">
        <f>ROUND(I139*H139,2)</f>
        <v>0</v>
      </c>
      <c r="BL139" s="17" t="s">
        <v>189</v>
      </c>
      <c r="BM139" s="209" t="s">
        <v>1209</v>
      </c>
    </row>
    <row r="140" s="2" customFormat="1" ht="24.15" customHeight="1">
      <c r="A140" s="38"/>
      <c r="B140" s="39"/>
      <c r="C140" s="197" t="s">
        <v>212</v>
      </c>
      <c r="D140" s="197" t="s">
        <v>148</v>
      </c>
      <c r="E140" s="198" t="s">
        <v>1210</v>
      </c>
      <c r="F140" s="199" t="s">
        <v>1211</v>
      </c>
      <c r="G140" s="200" t="s">
        <v>206</v>
      </c>
      <c r="H140" s="201">
        <v>38</v>
      </c>
      <c r="I140" s="202"/>
      <c r="J140" s="203">
        <f>ROUND(I140*H140,2)</f>
        <v>0</v>
      </c>
      <c r="K140" s="204"/>
      <c r="L140" s="44"/>
      <c r="M140" s="205" t="s">
        <v>19</v>
      </c>
      <c r="N140" s="206" t="s">
        <v>42</v>
      </c>
      <c r="O140" s="84"/>
      <c r="P140" s="207">
        <f>O140*H140</f>
        <v>0</v>
      </c>
      <c r="Q140" s="207">
        <v>0</v>
      </c>
      <c r="R140" s="207">
        <f>Q140*H140</f>
        <v>0</v>
      </c>
      <c r="S140" s="207">
        <v>0.03065</v>
      </c>
      <c r="T140" s="208">
        <f>S140*H140</f>
        <v>1.1647000000000001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9" t="s">
        <v>189</v>
      </c>
      <c r="AT140" s="209" t="s">
        <v>148</v>
      </c>
      <c r="AU140" s="209" t="s">
        <v>81</v>
      </c>
      <c r="AY140" s="17" t="s">
        <v>145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7" t="s">
        <v>79</v>
      </c>
      <c r="BK140" s="210">
        <f>ROUND(I140*H140,2)</f>
        <v>0</v>
      </c>
      <c r="BL140" s="17" t="s">
        <v>189</v>
      </c>
      <c r="BM140" s="209" t="s">
        <v>1212</v>
      </c>
    </row>
    <row r="141" s="2" customFormat="1" ht="24.15" customHeight="1">
      <c r="A141" s="38"/>
      <c r="B141" s="39"/>
      <c r="C141" s="197" t="s">
        <v>290</v>
      </c>
      <c r="D141" s="197" t="s">
        <v>148</v>
      </c>
      <c r="E141" s="198" t="s">
        <v>1213</v>
      </c>
      <c r="F141" s="199" t="s">
        <v>1214</v>
      </c>
      <c r="G141" s="200" t="s">
        <v>160</v>
      </c>
      <c r="H141" s="201">
        <v>12</v>
      </c>
      <c r="I141" s="202"/>
      <c r="J141" s="203">
        <f>ROUND(I141*H141,2)</f>
        <v>0</v>
      </c>
      <c r="K141" s="204"/>
      <c r="L141" s="44"/>
      <c r="M141" s="205" t="s">
        <v>19</v>
      </c>
      <c r="N141" s="206" t="s">
        <v>42</v>
      </c>
      <c r="O141" s="84"/>
      <c r="P141" s="207">
        <f>O141*H141</f>
        <v>0</v>
      </c>
      <c r="Q141" s="207">
        <v>0.0010100000000000001</v>
      </c>
      <c r="R141" s="207">
        <f>Q141*H141</f>
        <v>0.012120000000000001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189</v>
      </c>
      <c r="AT141" s="209" t="s">
        <v>148</v>
      </c>
      <c r="AU141" s="209" t="s">
        <v>81</v>
      </c>
      <c r="AY141" s="17" t="s">
        <v>145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79</v>
      </c>
      <c r="BK141" s="210">
        <f>ROUND(I141*H141,2)</f>
        <v>0</v>
      </c>
      <c r="BL141" s="17" t="s">
        <v>189</v>
      </c>
      <c r="BM141" s="209" t="s">
        <v>1215</v>
      </c>
    </row>
    <row r="142" s="2" customFormat="1" ht="24.15" customHeight="1">
      <c r="A142" s="38"/>
      <c r="B142" s="39"/>
      <c r="C142" s="197" t="s">
        <v>216</v>
      </c>
      <c r="D142" s="197" t="s">
        <v>148</v>
      </c>
      <c r="E142" s="198" t="s">
        <v>1216</v>
      </c>
      <c r="F142" s="199" t="s">
        <v>1217</v>
      </c>
      <c r="G142" s="200" t="s">
        <v>160</v>
      </c>
      <c r="H142" s="201">
        <v>3</v>
      </c>
      <c r="I142" s="202"/>
      <c r="J142" s="203">
        <f>ROUND(I142*H142,2)</f>
        <v>0</v>
      </c>
      <c r="K142" s="204"/>
      <c r="L142" s="44"/>
      <c r="M142" s="205" t="s">
        <v>19</v>
      </c>
      <c r="N142" s="206" t="s">
        <v>42</v>
      </c>
      <c r="O142" s="84"/>
      <c r="P142" s="207">
        <f>O142*H142</f>
        <v>0</v>
      </c>
      <c r="Q142" s="207">
        <v>0.0013400000000000001</v>
      </c>
      <c r="R142" s="207">
        <f>Q142*H142</f>
        <v>0.0040200000000000001</v>
      </c>
      <c r="S142" s="207">
        <v>0</v>
      </c>
      <c r="T142" s="20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189</v>
      </c>
      <c r="AT142" s="209" t="s">
        <v>148</v>
      </c>
      <c r="AU142" s="209" t="s">
        <v>81</v>
      </c>
      <c r="AY142" s="17" t="s">
        <v>145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79</v>
      </c>
      <c r="BK142" s="210">
        <f>ROUND(I142*H142,2)</f>
        <v>0</v>
      </c>
      <c r="BL142" s="17" t="s">
        <v>189</v>
      </c>
      <c r="BM142" s="209" t="s">
        <v>1218</v>
      </c>
    </row>
    <row r="143" s="2" customFormat="1">
      <c r="A143" s="38"/>
      <c r="B143" s="39"/>
      <c r="C143" s="40"/>
      <c r="D143" s="213" t="s">
        <v>161</v>
      </c>
      <c r="E143" s="40"/>
      <c r="F143" s="234" t="s">
        <v>1219</v>
      </c>
      <c r="G143" s="40"/>
      <c r="H143" s="40"/>
      <c r="I143" s="235"/>
      <c r="J143" s="40"/>
      <c r="K143" s="40"/>
      <c r="L143" s="44"/>
      <c r="M143" s="236"/>
      <c r="N143" s="237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161</v>
      </c>
      <c r="AU143" s="17" t="s">
        <v>81</v>
      </c>
    </row>
    <row r="144" s="2" customFormat="1" ht="21.75" customHeight="1">
      <c r="A144" s="38"/>
      <c r="B144" s="39"/>
      <c r="C144" s="197" t="s">
        <v>301</v>
      </c>
      <c r="D144" s="197" t="s">
        <v>148</v>
      </c>
      <c r="E144" s="198" t="s">
        <v>1220</v>
      </c>
      <c r="F144" s="199" t="s">
        <v>1221</v>
      </c>
      <c r="G144" s="200" t="s">
        <v>206</v>
      </c>
      <c r="H144" s="201">
        <v>23</v>
      </c>
      <c r="I144" s="202"/>
      <c r="J144" s="203">
        <f>ROUND(I144*H144,2)</f>
        <v>0</v>
      </c>
      <c r="K144" s="204"/>
      <c r="L144" s="44"/>
      <c r="M144" s="205" t="s">
        <v>19</v>
      </c>
      <c r="N144" s="206" t="s">
        <v>42</v>
      </c>
      <c r="O144" s="84"/>
      <c r="P144" s="207">
        <f>O144*H144</f>
        <v>0</v>
      </c>
      <c r="Q144" s="207">
        <v>0.00125</v>
      </c>
      <c r="R144" s="207">
        <f>Q144*H144</f>
        <v>0.028750000000000001</v>
      </c>
      <c r="S144" s="207">
        <v>0</v>
      </c>
      <c r="T144" s="20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9" t="s">
        <v>189</v>
      </c>
      <c r="AT144" s="209" t="s">
        <v>148</v>
      </c>
      <c r="AU144" s="209" t="s">
        <v>81</v>
      </c>
      <c r="AY144" s="17" t="s">
        <v>145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7" t="s">
        <v>79</v>
      </c>
      <c r="BK144" s="210">
        <f>ROUND(I144*H144,2)</f>
        <v>0</v>
      </c>
      <c r="BL144" s="17" t="s">
        <v>189</v>
      </c>
      <c r="BM144" s="209" t="s">
        <v>1222</v>
      </c>
    </row>
    <row r="145" s="2" customFormat="1" ht="21.75" customHeight="1">
      <c r="A145" s="38"/>
      <c r="B145" s="39"/>
      <c r="C145" s="197" t="s">
        <v>228</v>
      </c>
      <c r="D145" s="197" t="s">
        <v>148</v>
      </c>
      <c r="E145" s="198" t="s">
        <v>1223</v>
      </c>
      <c r="F145" s="199" t="s">
        <v>1224</v>
      </c>
      <c r="G145" s="200" t="s">
        <v>206</v>
      </c>
      <c r="H145" s="201">
        <v>62</v>
      </c>
      <c r="I145" s="202"/>
      <c r="J145" s="203">
        <f>ROUND(I145*H145,2)</f>
        <v>0</v>
      </c>
      <c r="K145" s="204"/>
      <c r="L145" s="44"/>
      <c r="M145" s="205" t="s">
        <v>19</v>
      </c>
      <c r="N145" s="206" t="s">
        <v>42</v>
      </c>
      <c r="O145" s="84"/>
      <c r="P145" s="207">
        <f>O145*H145</f>
        <v>0</v>
      </c>
      <c r="Q145" s="207">
        <v>0.0017600000000000001</v>
      </c>
      <c r="R145" s="207">
        <f>Q145*H145</f>
        <v>0.10912000000000001</v>
      </c>
      <c r="S145" s="207">
        <v>0</v>
      </c>
      <c r="T145" s="20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9" t="s">
        <v>189</v>
      </c>
      <c r="AT145" s="209" t="s">
        <v>148</v>
      </c>
      <c r="AU145" s="209" t="s">
        <v>81</v>
      </c>
      <c r="AY145" s="17" t="s">
        <v>145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7" t="s">
        <v>79</v>
      </c>
      <c r="BK145" s="210">
        <f>ROUND(I145*H145,2)</f>
        <v>0</v>
      </c>
      <c r="BL145" s="17" t="s">
        <v>189</v>
      </c>
      <c r="BM145" s="209" t="s">
        <v>1225</v>
      </c>
    </row>
    <row r="146" s="2" customFormat="1" ht="21.75" customHeight="1">
      <c r="A146" s="38"/>
      <c r="B146" s="39"/>
      <c r="C146" s="197" t="s">
        <v>310</v>
      </c>
      <c r="D146" s="197" t="s">
        <v>148</v>
      </c>
      <c r="E146" s="198" t="s">
        <v>1226</v>
      </c>
      <c r="F146" s="199" t="s">
        <v>1227</v>
      </c>
      <c r="G146" s="200" t="s">
        <v>206</v>
      </c>
      <c r="H146" s="201">
        <v>8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42</v>
      </c>
      <c r="O146" s="84"/>
      <c r="P146" s="207">
        <f>O146*H146</f>
        <v>0</v>
      </c>
      <c r="Q146" s="207">
        <v>0.0027699999999999999</v>
      </c>
      <c r="R146" s="207">
        <f>Q146*H146</f>
        <v>0.022159999999999999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189</v>
      </c>
      <c r="AT146" s="209" t="s">
        <v>148</v>
      </c>
      <c r="AU146" s="209" t="s">
        <v>81</v>
      </c>
      <c r="AY146" s="17" t="s">
        <v>145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79</v>
      </c>
      <c r="BK146" s="210">
        <f>ROUND(I146*H146,2)</f>
        <v>0</v>
      </c>
      <c r="BL146" s="17" t="s">
        <v>189</v>
      </c>
      <c r="BM146" s="209" t="s">
        <v>1228</v>
      </c>
    </row>
    <row r="147" s="2" customFormat="1" ht="24.15" customHeight="1">
      <c r="A147" s="38"/>
      <c r="B147" s="39"/>
      <c r="C147" s="197" t="s">
        <v>231</v>
      </c>
      <c r="D147" s="197" t="s">
        <v>148</v>
      </c>
      <c r="E147" s="198" t="s">
        <v>1229</v>
      </c>
      <c r="F147" s="199" t="s">
        <v>1230</v>
      </c>
      <c r="G147" s="200" t="s">
        <v>206</v>
      </c>
      <c r="H147" s="201">
        <v>48</v>
      </c>
      <c r="I147" s="202"/>
      <c r="J147" s="203">
        <f>ROUND(I147*H147,2)</f>
        <v>0</v>
      </c>
      <c r="K147" s="204"/>
      <c r="L147" s="44"/>
      <c r="M147" s="205" t="s">
        <v>19</v>
      </c>
      <c r="N147" s="206" t="s">
        <v>42</v>
      </c>
      <c r="O147" s="84"/>
      <c r="P147" s="207">
        <f>O147*H147</f>
        <v>0</v>
      </c>
      <c r="Q147" s="207">
        <v>0.0012099999999999999</v>
      </c>
      <c r="R147" s="207">
        <f>Q147*H147</f>
        <v>0.058079999999999993</v>
      </c>
      <c r="S147" s="207">
        <v>0</v>
      </c>
      <c r="T147" s="20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9" t="s">
        <v>189</v>
      </c>
      <c r="AT147" s="209" t="s">
        <v>148</v>
      </c>
      <c r="AU147" s="209" t="s">
        <v>81</v>
      </c>
      <c r="AY147" s="17" t="s">
        <v>145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79</v>
      </c>
      <c r="BK147" s="210">
        <f>ROUND(I147*H147,2)</f>
        <v>0</v>
      </c>
      <c r="BL147" s="17" t="s">
        <v>189</v>
      </c>
      <c r="BM147" s="209" t="s">
        <v>1231</v>
      </c>
    </row>
    <row r="148" s="2" customFormat="1" ht="24.15" customHeight="1">
      <c r="A148" s="38"/>
      <c r="B148" s="39"/>
      <c r="C148" s="197" t="s">
        <v>323</v>
      </c>
      <c r="D148" s="197" t="s">
        <v>148</v>
      </c>
      <c r="E148" s="198" t="s">
        <v>1232</v>
      </c>
      <c r="F148" s="199" t="s">
        <v>1233</v>
      </c>
      <c r="G148" s="200" t="s">
        <v>206</v>
      </c>
      <c r="H148" s="201">
        <v>26</v>
      </c>
      <c r="I148" s="202"/>
      <c r="J148" s="203">
        <f>ROUND(I148*H148,2)</f>
        <v>0</v>
      </c>
      <c r="K148" s="204"/>
      <c r="L148" s="44"/>
      <c r="M148" s="205" t="s">
        <v>19</v>
      </c>
      <c r="N148" s="206" t="s">
        <v>42</v>
      </c>
      <c r="O148" s="84"/>
      <c r="P148" s="207">
        <f>O148*H148</f>
        <v>0</v>
      </c>
      <c r="Q148" s="207">
        <v>0.00029</v>
      </c>
      <c r="R148" s="207">
        <f>Q148*H148</f>
        <v>0.0075399999999999998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189</v>
      </c>
      <c r="AT148" s="209" t="s">
        <v>148</v>
      </c>
      <c r="AU148" s="209" t="s">
        <v>81</v>
      </c>
      <c r="AY148" s="17" t="s">
        <v>145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79</v>
      </c>
      <c r="BK148" s="210">
        <f>ROUND(I148*H148,2)</f>
        <v>0</v>
      </c>
      <c r="BL148" s="17" t="s">
        <v>189</v>
      </c>
      <c r="BM148" s="209" t="s">
        <v>1234</v>
      </c>
    </row>
    <row r="149" s="2" customFormat="1" ht="24.15" customHeight="1">
      <c r="A149" s="38"/>
      <c r="B149" s="39"/>
      <c r="C149" s="197" t="s">
        <v>236</v>
      </c>
      <c r="D149" s="197" t="s">
        <v>148</v>
      </c>
      <c r="E149" s="198" t="s">
        <v>1235</v>
      </c>
      <c r="F149" s="199" t="s">
        <v>1236</v>
      </c>
      <c r="G149" s="200" t="s">
        <v>206</v>
      </c>
      <c r="H149" s="201">
        <v>19</v>
      </c>
      <c r="I149" s="202"/>
      <c r="J149" s="203">
        <f>ROUND(I149*H149,2)</f>
        <v>0</v>
      </c>
      <c r="K149" s="204"/>
      <c r="L149" s="44"/>
      <c r="M149" s="205" t="s">
        <v>19</v>
      </c>
      <c r="N149" s="206" t="s">
        <v>42</v>
      </c>
      <c r="O149" s="84"/>
      <c r="P149" s="207">
        <f>O149*H149</f>
        <v>0</v>
      </c>
      <c r="Q149" s="207">
        <v>0.00035</v>
      </c>
      <c r="R149" s="207">
        <f>Q149*H149</f>
        <v>0.0066499999999999997</v>
      </c>
      <c r="S149" s="207">
        <v>0</v>
      </c>
      <c r="T149" s="20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9" t="s">
        <v>189</v>
      </c>
      <c r="AT149" s="209" t="s">
        <v>148</v>
      </c>
      <c r="AU149" s="209" t="s">
        <v>81</v>
      </c>
      <c r="AY149" s="17" t="s">
        <v>145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7" t="s">
        <v>79</v>
      </c>
      <c r="BK149" s="210">
        <f>ROUND(I149*H149,2)</f>
        <v>0</v>
      </c>
      <c r="BL149" s="17" t="s">
        <v>189</v>
      </c>
      <c r="BM149" s="209" t="s">
        <v>1237</v>
      </c>
    </row>
    <row r="150" s="2" customFormat="1" ht="24.15" customHeight="1">
      <c r="A150" s="38"/>
      <c r="B150" s="39"/>
      <c r="C150" s="197" t="s">
        <v>156</v>
      </c>
      <c r="D150" s="197" t="s">
        <v>148</v>
      </c>
      <c r="E150" s="198" t="s">
        <v>1238</v>
      </c>
      <c r="F150" s="199" t="s">
        <v>1239</v>
      </c>
      <c r="G150" s="200" t="s">
        <v>206</v>
      </c>
      <c r="H150" s="201">
        <v>40</v>
      </c>
      <c r="I150" s="202"/>
      <c r="J150" s="203">
        <f>ROUND(I150*H150,2)</f>
        <v>0</v>
      </c>
      <c r="K150" s="204"/>
      <c r="L150" s="44"/>
      <c r="M150" s="205" t="s">
        <v>19</v>
      </c>
      <c r="N150" s="206" t="s">
        <v>42</v>
      </c>
      <c r="O150" s="84"/>
      <c r="P150" s="207">
        <f>O150*H150</f>
        <v>0</v>
      </c>
      <c r="Q150" s="207">
        <v>0.00056999999999999998</v>
      </c>
      <c r="R150" s="207">
        <f>Q150*H150</f>
        <v>0.022800000000000001</v>
      </c>
      <c r="S150" s="207">
        <v>0</v>
      </c>
      <c r="T150" s="20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9" t="s">
        <v>189</v>
      </c>
      <c r="AT150" s="209" t="s">
        <v>148</v>
      </c>
      <c r="AU150" s="209" t="s">
        <v>81</v>
      </c>
      <c r="AY150" s="17" t="s">
        <v>145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7" t="s">
        <v>79</v>
      </c>
      <c r="BK150" s="210">
        <f>ROUND(I150*H150,2)</f>
        <v>0</v>
      </c>
      <c r="BL150" s="17" t="s">
        <v>189</v>
      </c>
      <c r="BM150" s="209" t="s">
        <v>1240</v>
      </c>
    </row>
    <row r="151" s="2" customFormat="1" ht="24.15" customHeight="1">
      <c r="A151" s="38"/>
      <c r="B151" s="39"/>
      <c r="C151" s="197" t="s">
        <v>245</v>
      </c>
      <c r="D151" s="197" t="s">
        <v>148</v>
      </c>
      <c r="E151" s="198" t="s">
        <v>1241</v>
      </c>
      <c r="F151" s="199" t="s">
        <v>1242</v>
      </c>
      <c r="G151" s="200" t="s">
        <v>206</v>
      </c>
      <c r="H151" s="201">
        <v>17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42</v>
      </c>
      <c r="O151" s="84"/>
      <c r="P151" s="207">
        <f>O151*H151</f>
        <v>0</v>
      </c>
      <c r="Q151" s="207">
        <v>0.00114</v>
      </c>
      <c r="R151" s="207">
        <f>Q151*H151</f>
        <v>0.019379999999999998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189</v>
      </c>
      <c r="AT151" s="209" t="s">
        <v>148</v>
      </c>
      <c r="AU151" s="209" t="s">
        <v>81</v>
      </c>
      <c r="AY151" s="17" t="s">
        <v>145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79</v>
      </c>
      <c r="BK151" s="210">
        <f>ROUND(I151*H151,2)</f>
        <v>0</v>
      </c>
      <c r="BL151" s="17" t="s">
        <v>189</v>
      </c>
      <c r="BM151" s="209" t="s">
        <v>1243</v>
      </c>
    </row>
    <row r="152" s="2" customFormat="1" ht="24.15" customHeight="1">
      <c r="A152" s="38"/>
      <c r="B152" s="39"/>
      <c r="C152" s="197" t="s">
        <v>364</v>
      </c>
      <c r="D152" s="197" t="s">
        <v>148</v>
      </c>
      <c r="E152" s="198" t="s">
        <v>1244</v>
      </c>
      <c r="F152" s="199" t="s">
        <v>1245</v>
      </c>
      <c r="G152" s="200" t="s">
        <v>160</v>
      </c>
      <c r="H152" s="201">
        <v>23</v>
      </c>
      <c r="I152" s="202"/>
      <c r="J152" s="203">
        <f>ROUND(I152*H152,2)</f>
        <v>0</v>
      </c>
      <c r="K152" s="204"/>
      <c r="L152" s="44"/>
      <c r="M152" s="205" t="s">
        <v>19</v>
      </c>
      <c r="N152" s="206" t="s">
        <v>42</v>
      </c>
      <c r="O152" s="84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189</v>
      </c>
      <c r="AT152" s="209" t="s">
        <v>148</v>
      </c>
      <c r="AU152" s="209" t="s">
        <v>81</v>
      </c>
      <c r="AY152" s="17" t="s">
        <v>145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79</v>
      </c>
      <c r="BK152" s="210">
        <f>ROUND(I152*H152,2)</f>
        <v>0</v>
      </c>
      <c r="BL152" s="17" t="s">
        <v>189</v>
      </c>
      <c r="BM152" s="209" t="s">
        <v>1246</v>
      </c>
    </row>
    <row r="153" s="2" customFormat="1" ht="24.15" customHeight="1">
      <c r="A153" s="38"/>
      <c r="B153" s="39"/>
      <c r="C153" s="197" t="s">
        <v>184</v>
      </c>
      <c r="D153" s="197" t="s">
        <v>148</v>
      </c>
      <c r="E153" s="198" t="s">
        <v>1247</v>
      </c>
      <c r="F153" s="199" t="s">
        <v>1248</v>
      </c>
      <c r="G153" s="200" t="s">
        <v>160</v>
      </c>
      <c r="H153" s="201">
        <v>11</v>
      </c>
      <c r="I153" s="202"/>
      <c r="J153" s="203">
        <f>ROUND(I153*H153,2)</f>
        <v>0</v>
      </c>
      <c r="K153" s="204"/>
      <c r="L153" s="44"/>
      <c r="M153" s="205" t="s">
        <v>19</v>
      </c>
      <c r="N153" s="206" t="s">
        <v>42</v>
      </c>
      <c r="O153" s="84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9" t="s">
        <v>189</v>
      </c>
      <c r="AT153" s="209" t="s">
        <v>148</v>
      </c>
      <c r="AU153" s="209" t="s">
        <v>81</v>
      </c>
      <c r="AY153" s="17" t="s">
        <v>145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7" t="s">
        <v>79</v>
      </c>
      <c r="BK153" s="210">
        <f>ROUND(I153*H153,2)</f>
        <v>0</v>
      </c>
      <c r="BL153" s="17" t="s">
        <v>189</v>
      </c>
      <c r="BM153" s="209" t="s">
        <v>1249</v>
      </c>
    </row>
    <row r="154" s="2" customFormat="1" ht="24.15" customHeight="1">
      <c r="A154" s="38"/>
      <c r="B154" s="39"/>
      <c r="C154" s="197" t="s">
        <v>373</v>
      </c>
      <c r="D154" s="197" t="s">
        <v>148</v>
      </c>
      <c r="E154" s="198" t="s">
        <v>1250</v>
      </c>
      <c r="F154" s="199" t="s">
        <v>1251</v>
      </c>
      <c r="G154" s="200" t="s">
        <v>160</v>
      </c>
      <c r="H154" s="201">
        <v>13</v>
      </c>
      <c r="I154" s="202"/>
      <c r="J154" s="203">
        <f>ROUND(I154*H154,2)</f>
        <v>0</v>
      </c>
      <c r="K154" s="204"/>
      <c r="L154" s="44"/>
      <c r="M154" s="205" t="s">
        <v>19</v>
      </c>
      <c r="N154" s="206" t="s">
        <v>42</v>
      </c>
      <c r="O154" s="84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9" t="s">
        <v>189</v>
      </c>
      <c r="AT154" s="209" t="s">
        <v>148</v>
      </c>
      <c r="AU154" s="209" t="s">
        <v>81</v>
      </c>
      <c r="AY154" s="17" t="s">
        <v>145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7" t="s">
        <v>79</v>
      </c>
      <c r="BK154" s="210">
        <f>ROUND(I154*H154,2)</f>
        <v>0</v>
      </c>
      <c r="BL154" s="17" t="s">
        <v>189</v>
      </c>
      <c r="BM154" s="209" t="s">
        <v>1252</v>
      </c>
    </row>
    <row r="155" s="2" customFormat="1" ht="24.15" customHeight="1">
      <c r="A155" s="38"/>
      <c r="B155" s="39"/>
      <c r="C155" s="197" t="s">
        <v>264</v>
      </c>
      <c r="D155" s="197" t="s">
        <v>148</v>
      </c>
      <c r="E155" s="198" t="s">
        <v>1253</v>
      </c>
      <c r="F155" s="199" t="s">
        <v>1254</v>
      </c>
      <c r="G155" s="200" t="s">
        <v>160</v>
      </c>
      <c r="H155" s="201">
        <v>3</v>
      </c>
      <c r="I155" s="202"/>
      <c r="J155" s="203">
        <f>ROUND(I155*H155,2)</f>
        <v>0</v>
      </c>
      <c r="K155" s="204"/>
      <c r="L155" s="44"/>
      <c r="M155" s="205" t="s">
        <v>19</v>
      </c>
      <c r="N155" s="206" t="s">
        <v>42</v>
      </c>
      <c r="O155" s="84"/>
      <c r="P155" s="207">
        <f>O155*H155</f>
        <v>0</v>
      </c>
      <c r="Q155" s="207">
        <v>0.00062</v>
      </c>
      <c r="R155" s="207">
        <f>Q155*H155</f>
        <v>0.0018600000000000001</v>
      </c>
      <c r="S155" s="207">
        <v>0</v>
      </c>
      <c r="T155" s="20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9" t="s">
        <v>189</v>
      </c>
      <c r="AT155" s="209" t="s">
        <v>148</v>
      </c>
      <c r="AU155" s="209" t="s">
        <v>81</v>
      </c>
      <c r="AY155" s="17" t="s">
        <v>145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7" t="s">
        <v>79</v>
      </c>
      <c r="BK155" s="210">
        <f>ROUND(I155*H155,2)</f>
        <v>0</v>
      </c>
      <c r="BL155" s="17" t="s">
        <v>189</v>
      </c>
      <c r="BM155" s="209" t="s">
        <v>1255</v>
      </c>
    </row>
    <row r="156" s="2" customFormat="1" ht="24.15" customHeight="1">
      <c r="A156" s="38"/>
      <c r="B156" s="39"/>
      <c r="C156" s="238" t="s">
        <v>383</v>
      </c>
      <c r="D156" s="238" t="s">
        <v>724</v>
      </c>
      <c r="E156" s="239" t="s">
        <v>1256</v>
      </c>
      <c r="F156" s="240" t="s">
        <v>1257</v>
      </c>
      <c r="G156" s="241" t="s">
        <v>160</v>
      </c>
      <c r="H156" s="242">
        <v>3</v>
      </c>
      <c r="I156" s="243"/>
      <c r="J156" s="244">
        <f>ROUND(I156*H156,2)</f>
        <v>0</v>
      </c>
      <c r="K156" s="245"/>
      <c r="L156" s="246"/>
      <c r="M156" s="247" t="s">
        <v>19</v>
      </c>
      <c r="N156" s="248" t="s">
        <v>42</v>
      </c>
      <c r="O156" s="84"/>
      <c r="P156" s="207">
        <f>O156*H156</f>
        <v>0</v>
      </c>
      <c r="Q156" s="207">
        <v>0.0011999999999999999</v>
      </c>
      <c r="R156" s="207">
        <f>Q156*H156</f>
        <v>0.0035999999999999999</v>
      </c>
      <c r="S156" s="207">
        <v>0</v>
      </c>
      <c r="T156" s="20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9" t="s">
        <v>245</v>
      </c>
      <c r="AT156" s="209" t="s">
        <v>724</v>
      </c>
      <c r="AU156" s="209" t="s">
        <v>81</v>
      </c>
      <c r="AY156" s="17" t="s">
        <v>145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7" t="s">
        <v>79</v>
      </c>
      <c r="BK156" s="210">
        <f>ROUND(I156*H156,2)</f>
        <v>0</v>
      </c>
      <c r="BL156" s="17" t="s">
        <v>189</v>
      </c>
      <c r="BM156" s="209" t="s">
        <v>1258</v>
      </c>
    </row>
    <row r="157" s="2" customFormat="1" ht="24.15" customHeight="1">
      <c r="A157" s="38"/>
      <c r="B157" s="39"/>
      <c r="C157" s="197" t="s">
        <v>272</v>
      </c>
      <c r="D157" s="197" t="s">
        <v>148</v>
      </c>
      <c r="E157" s="198" t="s">
        <v>1259</v>
      </c>
      <c r="F157" s="199" t="s">
        <v>1260</v>
      </c>
      <c r="G157" s="200" t="s">
        <v>160</v>
      </c>
      <c r="H157" s="201">
        <v>4</v>
      </c>
      <c r="I157" s="202"/>
      <c r="J157" s="203">
        <f>ROUND(I157*H157,2)</f>
        <v>0</v>
      </c>
      <c r="K157" s="204"/>
      <c r="L157" s="44"/>
      <c r="M157" s="205" t="s">
        <v>19</v>
      </c>
      <c r="N157" s="206" t="s">
        <v>42</v>
      </c>
      <c r="O157" s="84"/>
      <c r="P157" s="207">
        <f>O157*H157</f>
        <v>0</v>
      </c>
      <c r="Q157" s="207">
        <v>0.00062</v>
      </c>
      <c r="R157" s="207">
        <f>Q157*H157</f>
        <v>0.00248</v>
      </c>
      <c r="S157" s="207">
        <v>0</v>
      </c>
      <c r="T157" s="20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9" t="s">
        <v>189</v>
      </c>
      <c r="AT157" s="209" t="s">
        <v>148</v>
      </c>
      <c r="AU157" s="209" t="s">
        <v>81</v>
      </c>
      <c r="AY157" s="17" t="s">
        <v>145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7" t="s">
        <v>79</v>
      </c>
      <c r="BK157" s="210">
        <f>ROUND(I157*H157,2)</f>
        <v>0</v>
      </c>
      <c r="BL157" s="17" t="s">
        <v>189</v>
      </c>
      <c r="BM157" s="209" t="s">
        <v>1261</v>
      </c>
    </row>
    <row r="158" s="2" customFormat="1" ht="24.15" customHeight="1">
      <c r="A158" s="38"/>
      <c r="B158" s="39"/>
      <c r="C158" s="238" t="s">
        <v>393</v>
      </c>
      <c r="D158" s="238" t="s">
        <v>724</v>
      </c>
      <c r="E158" s="239" t="s">
        <v>1262</v>
      </c>
      <c r="F158" s="240" t="s">
        <v>1263</v>
      </c>
      <c r="G158" s="241" t="s">
        <v>160</v>
      </c>
      <c r="H158" s="242">
        <v>3</v>
      </c>
      <c r="I158" s="243"/>
      <c r="J158" s="244">
        <f>ROUND(I158*H158,2)</f>
        <v>0</v>
      </c>
      <c r="K158" s="245"/>
      <c r="L158" s="246"/>
      <c r="M158" s="247" t="s">
        <v>19</v>
      </c>
      <c r="N158" s="248" t="s">
        <v>42</v>
      </c>
      <c r="O158" s="84"/>
      <c r="P158" s="207">
        <f>O158*H158</f>
        <v>0</v>
      </c>
      <c r="Q158" s="207">
        <v>0.0011999999999999999</v>
      </c>
      <c r="R158" s="207">
        <f>Q158*H158</f>
        <v>0.0035999999999999999</v>
      </c>
      <c r="S158" s="207">
        <v>0</v>
      </c>
      <c r="T158" s="20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9" t="s">
        <v>245</v>
      </c>
      <c r="AT158" s="209" t="s">
        <v>724</v>
      </c>
      <c r="AU158" s="209" t="s">
        <v>81</v>
      </c>
      <c r="AY158" s="17" t="s">
        <v>145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79</v>
      </c>
      <c r="BK158" s="210">
        <f>ROUND(I158*H158,2)</f>
        <v>0</v>
      </c>
      <c r="BL158" s="17" t="s">
        <v>189</v>
      </c>
      <c r="BM158" s="209" t="s">
        <v>1264</v>
      </c>
    </row>
    <row r="159" s="2" customFormat="1" ht="24.15" customHeight="1">
      <c r="A159" s="38"/>
      <c r="B159" s="39"/>
      <c r="C159" s="197" t="s">
        <v>275</v>
      </c>
      <c r="D159" s="197" t="s">
        <v>148</v>
      </c>
      <c r="E159" s="198" t="s">
        <v>1265</v>
      </c>
      <c r="F159" s="199" t="s">
        <v>1266</v>
      </c>
      <c r="G159" s="200" t="s">
        <v>160</v>
      </c>
      <c r="H159" s="201">
        <v>1</v>
      </c>
      <c r="I159" s="202"/>
      <c r="J159" s="203">
        <f>ROUND(I159*H159,2)</f>
        <v>0</v>
      </c>
      <c r="K159" s="204"/>
      <c r="L159" s="44"/>
      <c r="M159" s="205" t="s">
        <v>19</v>
      </c>
      <c r="N159" s="206" t="s">
        <v>42</v>
      </c>
      <c r="O159" s="84"/>
      <c r="P159" s="207">
        <f>O159*H159</f>
        <v>0</v>
      </c>
      <c r="Q159" s="207">
        <v>0.00034000000000000002</v>
      </c>
      <c r="R159" s="207">
        <f>Q159*H159</f>
        <v>0.00034000000000000002</v>
      </c>
      <c r="S159" s="207">
        <v>0</v>
      </c>
      <c r="T159" s="20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9" t="s">
        <v>189</v>
      </c>
      <c r="AT159" s="209" t="s">
        <v>148</v>
      </c>
      <c r="AU159" s="209" t="s">
        <v>81</v>
      </c>
      <c r="AY159" s="17" t="s">
        <v>145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79</v>
      </c>
      <c r="BK159" s="210">
        <f>ROUND(I159*H159,2)</f>
        <v>0</v>
      </c>
      <c r="BL159" s="17" t="s">
        <v>189</v>
      </c>
      <c r="BM159" s="209" t="s">
        <v>1267</v>
      </c>
    </row>
    <row r="160" s="2" customFormat="1" ht="37.8" customHeight="1">
      <c r="A160" s="38"/>
      <c r="B160" s="39"/>
      <c r="C160" s="197" t="s">
        <v>404</v>
      </c>
      <c r="D160" s="197" t="s">
        <v>148</v>
      </c>
      <c r="E160" s="198" t="s">
        <v>1268</v>
      </c>
      <c r="F160" s="199" t="s">
        <v>1269</v>
      </c>
      <c r="G160" s="200" t="s">
        <v>411</v>
      </c>
      <c r="H160" s="201">
        <v>1.095</v>
      </c>
      <c r="I160" s="202"/>
      <c r="J160" s="203">
        <f>ROUND(I160*H160,2)</f>
        <v>0</v>
      </c>
      <c r="K160" s="204"/>
      <c r="L160" s="44"/>
      <c r="M160" s="205" t="s">
        <v>19</v>
      </c>
      <c r="N160" s="206" t="s">
        <v>42</v>
      </c>
      <c r="O160" s="84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9" t="s">
        <v>189</v>
      </c>
      <c r="AT160" s="209" t="s">
        <v>148</v>
      </c>
      <c r="AU160" s="209" t="s">
        <v>81</v>
      </c>
      <c r="AY160" s="17" t="s">
        <v>145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7" t="s">
        <v>79</v>
      </c>
      <c r="BK160" s="210">
        <f>ROUND(I160*H160,2)</f>
        <v>0</v>
      </c>
      <c r="BL160" s="17" t="s">
        <v>189</v>
      </c>
      <c r="BM160" s="209" t="s">
        <v>1270</v>
      </c>
    </row>
    <row r="161" s="2" customFormat="1" ht="44.25" customHeight="1">
      <c r="A161" s="38"/>
      <c r="B161" s="39"/>
      <c r="C161" s="197" t="s">
        <v>280</v>
      </c>
      <c r="D161" s="197" t="s">
        <v>148</v>
      </c>
      <c r="E161" s="198" t="s">
        <v>1271</v>
      </c>
      <c r="F161" s="199" t="s">
        <v>1272</v>
      </c>
      <c r="G161" s="200" t="s">
        <v>411</v>
      </c>
      <c r="H161" s="201">
        <v>0.30299999999999999</v>
      </c>
      <c r="I161" s="202"/>
      <c r="J161" s="203">
        <f>ROUND(I161*H161,2)</f>
        <v>0</v>
      </c>
      <c r="K161" s="204"/>
      <c r="L161" s="44"/>
      <c r="M161" s="205" t="s">
        <v>19</v>
      </c>
      <c r="N161" s="206" t="s">
        <v>42</v>
      </c>
      <c r="O161" s="84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9" t="s">
        <v>152</v>
      </c>
      <c r="AT161" s="209" t="s">
        <v>148</v>
      </c>
      <c r="AU161" s="209" t="s">
        <v>81</v>
      </c>
      <c r="AY161" s="17" t="s">
        <v>145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79</v>
      </c>
      <c r="BK161" s="210">
        <f>ROUND(I161*H161,2)</f>
        <v>0</v>
      </c>
      <c r="BL161" s="17" t="s">
        <v>152</v>
      </c>
      <c r="BM161" s="209" t="s">
        <v>1273</v>
      </c>
    </row>
    <row r="162" s="2" customFormat="1" ht="49.05" customHeight="1">
      <c r="A162" s="38"/>
      <c r="B162" s="39"/>
      <c r="C162" s="197" t="s">
        <v>417</v>
      </c>
      <c r="D162" s="197" t="s">
        <v>148</v>
      </c>
      <c r="E162" s="198" t="s">
        <v>1274</v>
      </c>
      <c r="F162" s="199" t="s">
        <v>1275</v>
      </c>
      <c r="G162" s="200" t="s">
        <v>411</v>
      </c>
      <c r="H162" s="201">
        <v>0.30299999999999999</v>
      </c>
      <c r="I162" s="202"/>
      <c r="J162" s="203">
        <f>ROUND(I162*H162,2)</f>
        <v>0</v>
      </c>
      <c r="K162" s="204"/>
      <c r="L162" s="44"/>
      <c r="M162" s="205" t="s">
        <v>19</v>
      </c>
      <c r="N162" s="206" t="s">
        <v>42</v>
      </c>
      <c r="O162" s="84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9" t="s">
        <v>189</v>
      </c>
      <c r="AT162" s="209" t="s">
        <v>148</v>
      </c>
      <c r="AU162" s="209" t="s">
        <v>81</v>
      </c>
      <c r="AY162" s="17" t="s">
        <v>145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7" t="s">
        <v>79</v>
      </c>
      <c r="BK162" s="210">
        <f>ROUND(I162*H162,2)</f>
        <v>0</v>
      </c>
      <c r="BL162" s="17" t="s">
        <v>189</v>
      </c>
      <c r="BM162" s="209" t="s">
        <v>1276</v>
      </c>
    </row>
    <row r="163" s="11" customFormat="1" ht="22.8" customHeight="1">
      <c r="A163" s="11"/>
      <c r="B163" s="183"/>
      <c r="C163" s="184"/>
      <c r="D163" s="185" t="s">
        <v>70</v>
      </c>
      <c r="E163" s="258" t="s">
        <v>1277</v>
      </c>
      <c r="F163" s="258" t="s">
        <v>1278</v>
      </c>
      <c r="G163" s="184"/>
      <c r="H163" s="184"/>
      <c r="I163" s="187"/>
      <c r="J163" s="259">
        <f>BK163</f>
        <v>0</v>
      </c>
      <c r="K163" s="184"/>
      <c r="L163" s="189"/>
      <c r="M163" s="190"/>
      <c r="N163" s="191"/>
      <c r="O163" s="191"/>
      <c r="P163" s="192">
        <f>SUM(P164:P181)</f>
        <v>0</v>
      </c>
      <c r="Q163" s="191"/>
      <c r="R163" s="192">
        <f>SUM(R164:R181)</f>
        <v>0.30599999999999994</v>
      </c>
      <c r="S163" s="191"/>
      <c r="T163" s="193">
        <f>SUM(T164:T181)</f>
        <v>0.29322999999999999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94" t="s">
        <v>81</v>
      </c>
      <c r="AT163" s="195" t="s">
        <v>70</v>
      </c>
      <c r="AU163" s="195" t="s">
        <v>79</v>
      </c>
      <c r="AY163" s="194" t="s">
        <v>145</v>
      </c>
      <c r="BK163" s="196">
        <f>SUM(BK164:BK181)</f>
        <v>0</v>
      </c>
    </row>
    <row r="164" s="2" customFormat="1" ht="24.15" customHeight="1">
      <c r="A164" s="38"/>
      <c r="B164" s="39"/>
      <c r="C164" s="197" t="s">
        <v>287</v>
      </c>
      <c r="D164" s="197" t="s">
        <v>148</v>
      </c>
      <c r="E164" s="198" t="s">
        <v>1279</v>
      </c>
      <c r="F164" s="199" t="s">
        <v>1280</v>
      </c>
      <c r="G164" s="200" t="s">
        <v>206</v>
      </c>
      <c r="H164" s="201">
        <v>56</v>
      </c>
      <c r="I164" s="202"/>
      <c r="J164" s="203">
        <f>ROUND(I164*H164,2)</f>
        <v>0</v>
      </c>
      <c r="K164" s="204"/>
      <c r="L164" s="44"/>
      <c r="M164" s="205" t="s">
        <v>19</v>
      </c>
      <c r="N164" s="206" t="s">
        <v>42</v>
      </c>
      <c r="O164" s="84"/>
      <c r="P164" s="207">
        <f>O164*H164</f>
        <v>0</v>
      </c>
      <c r="Q164" s="207">
        <v>0</v>
      </c>
      <c r="R164" s="207">
        <f>Q164*H164</f>
        <v>0</v>
      </c>
      <c r="S164" s="207">
        <v>0.0021299999999999999</v>
      </c>
      <c r="T164" s="208">
        <f>S164*H164</f>
        <v>0.11928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9" t="s">
        <v>189</v>
      </c>
      <c r="AT164" s="209" t="s">
        <v>148</v>
      </c>
      <c r="AU164" s="209" t="s">
        <v>81</v>
      </c>
      <c r="AY164" s="17" t="s">
        <v>145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7" t="s">
        <v>79</v>
      </c>
      <c r="BK164" s="210">
        <f>ROUND(I164*H164,2)</f>
        <v>0</v>
      </c>
      <c r="BL164" s="17" t="s">
        <v>189</v>
      </c>
      <c r="BM164" s="209" t="s">
        <v>1281</v>
      </c>
    </row>
    <row r="165" s="2" customFormat="1" ht="24.15" customHeight="1">
      <c r="A165" s="38"/>
      <c r="B165" s="39"/>
      <c r="C165" s="197" t="s">
        <v>425</v>
      </c>
      <c r="D165" s="197" t="s">
        <v>148</v>
      </c>
      <c r="E165" s="198" t="s">
        <v>1282</v>
      </c>
      <c r="F165" s="199" t="s">
        <v>1283</v>
      </c>
      <c r="G165" s="200" t="s">
        <v>206</v>
      </c>
      <c r="H165" s="201">
        <v>35</v>
      </c>
      <c r="I165" s="202"/>
      <c r="J165" s="203">
        <f>ROUND(I165*H165,2)</f>
        <v>0</v>
      </c>
      <c r="K165" s="204"/>
      <c r="L165" s="44"/>
      <c r="M165" s="205" t="s">
        <v>19</v>
      </c>
      <c r="N165" s="206" t="s">
        <v>42</v>
      </c>
      <c r="O165" s="84"/>
      <c r="P165" s="207">
        <f>O165*H165</f>
        <v>0</v>
      </c>
      <c r="Q165" s="207">
        <v>0</v>
      </c>
      <c r="R165" s="207">
        <f>Q165*H165</f>
        <v>0</v>
      </c>
      <c r="S165" s="207">
        <v>0.0049699999999999996</v>
      </c>
      <c r="T165" s="208">
        <f>S165*H165</f>
        <v>0.17394999999999999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9" t="s">
        <v>189</v>
      </c>
      <c r="AT165" s="209" t="s">
        <v>148</v>
      </c>
      <c r="AU165" s="209" t="s">
        <v>81</v>
      </c>
      <c r="AY165" s="17" t="s">
        <v>145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79</v>
      </c>
      <c r="BK165" s="210">
        <f>ROUND(I165*H165,2)</f>
        <v>0</v>
      </c>
      <c r="BL165" s="17" t="s">
        <v>189</v>
      </c>
      <c r="BM165" s="209" t="s">
        <v>1284</v>
      </c>
    </row>
    <row r="166" s="2" customFormat="1" ht="24.15" customHeight="1">
      <c r="A166" s="38"/>
      <c r="B166" s="39"/>
      <c r="C166" s="197" t="s">
        <v>293</v>
      </c>
      <c r="D166" s="197" t="s">
        <v>148</v>
      </c>
      <c r="E166" s="198" t="s">
        <v>1285</v>
      </c>
      <c r="F166" s="199" t="s">
        <v>1286</v>
      </c>
      <c r="G166" s="200" t="s">
        <v>206</v>
      </c>
      <c r="H166" s="201">
        <v>171</v>
      </c>
      <c r="I166" s="202"/>
      <c r="J166" s="203">
        <f>ROUND(I166*H166,2)</f>
        <v>0</v>
      </c>
      <c r="K166" s="204"/>
      <c r="L166" s="44"/>
      <c r="M166" s="205" t="s">
        <v>19</v>
      </c>
      <c r="N166" s="206" t="s">
        <v>42</v>
      </c>
      <c r="O166" s="84"/>
      <c r="P166" s="207">
        <f>O166*H166</f>
        <v>0</v>
      </c>
      <c r="Q166" s="207">
        <v>0.00033</v>
      </c>
      <c r="R166" s="207">
        <f>Q166*H166</f>
        <v>0.056430000000000001</v>
      </c>
      <c r="S166" s="207">
        <v>0</v>
      </c>
      <c r="T166" s="20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9" t="s">
        <v>189</v>
      </c>
      <c r="AT166" s="209" t="s">
        <v>148</v>
      </c>
      <c r="AU166" s="209" t="s">
        <v>81</v>
      </c>
      <c r="AY166" s="17" t="s">
        <v>145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7" t="s">
        <v>79</v>
      </c>
      <c r="BK166" s="210">
        <f>ROUND(I166*H166,2)</f>
        <v>0</v>
      </c>
      <c r="BL166" s="17" t="s">
        <v>189</v>
      </c>
      <c r="BM166" s="209" t="s">
        <v>1287</v>
      </c>
    </row>
    <row r="167" s="2" customFormat="1" ht="24.15" customHeight="1">
      <c r="A167" s="38"/>
      <c r="B167" s="39"/>
      <c r="C167" s="197" t="s">
        <v>433</v>
      </c>
      <c r="D167" s="197" t="s">
        <v>148</v>
      </c>
      <c r="E167" s="198" t="s">
        <v>1288</v>
      </c>
      <c r="F167" s="199" t="s">
        <v>1289</v>
      </c>
      <c r="G167" s="200" t="s">
        <v>206</v>
      </c>
      <c r="H167" s="201">
        <v>105</v>
      </c>
      <c r="I167" s="202"/>
      <c r="J167" s="203">
        <f>ROUND(I167*H167,2)</f>
        <v>0</v>
      </c>
      <c r="K167" s="204"/>
      <c r="L167" s="44"/>
      <c r="M167" s="205" t="s">
        <v>19</v>
      </c>
      <c r="N167" s="206" t="s">
        <v>42</v>
      </c>
      <c r="O167" s="84"/>
      <c r="P167" s="207">
        <f>O167*H167</f>
        <v>0</v>
      </c>
      <c r="Q167" s="207">
        <v>0.00042000000000000002</v>
      </c>
      <c r="R167" s="207">
        <f>Q167*H167</f>
        <v>0.0441</v>
      </c>
      <c r="S167" s="207">
        <v>0</v>
      </c>
      <c r="T167" s="20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9" t="s">
        <v>189</v>
      </c>
      <c r="AT167" s="209" t="s">
        <v>148</v>
      </c>
      <c r="AU167" s="209" t="s">
        <v>81</v>
      </c>
      <c r="AY167" s="17" t="s">
        <v>145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7" t="s">
        <v>79</v>
      </c>
      <c r="BK167" s="210">
        <f>ROUND(I167*H167,2)</f>
        <v>0</v>
      </c>
      <c r="BL167" s="17" t="s">
        <v>189</v>
      </c>
      <c r="BM167" s="209" t="s">
        <v>1290</v>
      </c>
    </row>
    <row r="168" s="2" customFormat="1" ht="24.15" customHeight="1">
      <c r="A168" s="38"/>
      <c r="B168" s="39"/>
      <c r="C168" s="197" t="s">
        <v>297</v>
      </c>
      <c r="D168" s="197" t="s">
        <v>148</v>
      </c>
      <c r="E168" s="198" t="s">
        <v>1291</v>
      </c>
      <c r="F168" s="199" t="s">
        <v>1292</v>
      </c>
      <c r="G168" s="200" t="s">
        <v>206</v>
      </c>
      <c r="H168" s="201">
        <v>78</v>
      </c>
      <c r="I168" s="202"/>
      <c r="J168" s="203">
        <f>ROUND(I168*H168,2)</f>
        <v>0</v>
      </c>
      <c r="K168" s="204"/>
      <c r="L168" s="44"/>
      <c r="M168" s="205" t="s">
        <v>19</v>
      </c>
      <c r="N168" s="206" t="s">
        <v>42</v>
      </c>
      <c r="O168" s="84"/>
      <c r="P168" s="207">
        <f>O168*H168</f>
        <v>0</v>
      </c>
      <c r="Q168" s="207">
        <v>0.00050000000000000001</v>
      </c>
      <c r="R168" s="207">
        <f>Q168*H168</f>
        <v>0.039</v>
      </c>
      <c r="S168" s="207">
        <v>0</v>
      </c>
      <c r="T168" s="20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9" t="s">
        <v>189</v>
      </c>
      <c r="AT168" s="209" t="s">
        <v>148</v>
      </c>
      <c r="AU168" s="209" t="s">
        <v>81</v>
      </c>
      <c r="AY168" s="17" t="s">
        <v>145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7" t="s">
        <v>79</v>
      </c>
      <c r="BK168" s="210">
        <f>ROUND(I168*H168,2)</f>
        <v>0</v>
      </c>
      <c r="BL168" s="17" t="s">
        <v>189</v>
      </c>
      <c r="BM168" s="209" t="s">
        <v>1293</v>
      </c>
    </row>
    <row r="169" s="2" customFormat="1" ht="55.5" customHeight="1">
      <c r="A169" s="38"/>
      <c r="B169" s="39"/>
      <c r="C169" s="197" t="s">
        <v>443</v>
      </c>
      <c r="D169" s="197" t="s">
        <v>148</v>
      </c>
      <c r="E169" s="198" t="s">
        <v>1294</v>
      </c>
      <c r="F169" s="199" t="s">
        <v>1295</v>
      </c>
      <c r="G169" s="200" t="s">
        <v>206</v>
      </c>
      <c r="H169" s="201">
        <v>171</v>
      </c>
      <c r="I169" s="202"/>
      <c r="J169" s="203">
        <f>ROUND(I169*H169,2)</f>
        <v>0</v>
      </c>
      <c r="K169" s="204"/>
      <c r="L169" s="44"/>
      <c r="M169" s="205" t="s">
        <v>19</v>
      </c>
      <c r="N169" s="206" t="s">
        <v>42</v>
      </c>
      <c r="O169" s="84"/>
      <c r="P169" s="207">
        <f>O169*H169</f>
        <v>0</v>
      </c>
      <c r="Q169" s="207">
        <v>5.0000000000000002E-05</v>
      </c>
      <c r="R169" s="207">
        <f>Q169*H169</f>
        <v>0.0085500000000000003</v>
      </c>
      <c r="S169" s="207">
        <v>0</v>
      </c>
      <c r="T169" s="20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9" t="s">
        <v>189</v>
      </c>
      <c r="AT169" s="209" t="s">
        <v>148</v>
      </c>
      <c r="AU169" s="209" t="s">
        <v>81</v>
      </c>
      <c r="AY169" s="17" t="s">
        <v>145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79</v>
      </c>
      <c r="BK169" s="210">
        <f>ROUND(I169*H169,2)</f>
        <v>0</v>
      </c>
      <c r="BL169" s="17" t="s">
        <v>189</v>
      </c>
      <c r="BM169" s="209" t="s">
        <v>1296</v>
      </c>
    </row>
    <row r="170" s="2" customFormat="1" ht="55.5" customHeight="1">
      <c r="A170" s="38"/>
      <c r="B170" s="39"/>
      <c r="C170" s="197" t="s">
        <v>304</v>
      </c>
      <c r="D170" s="197" t="s">
        <v>148</v>
      </c>
      <c r="E170" s="198" t="s">
        <v>1297</v>
      </c>
      <c r="F170" s="199" t="s">
        <v>1298</v>
      </c>
      <c r="G170" s="200" t="s">
        <v>206</v>
      </c>
      <c r="H170" s="201">
        <v>183</v>
      </c>
      <c r="I170" s="202"/>
      <c r="J170" s="203">
        <f>ROUND(I170*H170,2)</f>
        <v>0</v>
      </c>
      <c r="K170" s="204"/>
      <c r="L170" s="44"/>
      <c r="M170" s="205" t="s">
        <v>19</v>
      </c>
      <c r="N170" s="206" t="s">
        <v>42</v>
      </c>
      <c r="O170" s="84"/>
      <c r="P170" s="207">
        <f>O170*H170</f>
        <v>0</v>
      </c>
      <c r="Q170" s="207">
        <v>6.9999999999999994E-05</v>
      </c>
      <c r="R170" s="207">
        <f>Q170*H170</f>
        <v>0.012809999999999999</v>
      </c>
      <c r="S170" s="207">
        <v>0</v>
      </c>
      <c r="T170" s="20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9" t="s">
        <v>189</v>
      </c>
      <c r="AT170" s="209" t="s">
        <v>148</v>
      </c>
      <c r="AU170" s="209" t="s">
        <v>81</v>
      </c>
      <c r="AY170" s="17" t="s">
        <v>145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7" t="s">
        <v>79</v>
      </c>
      <c r="BK170" s="210">
        <f>ROUND(I170*H170,2)</f>
        <v>0</v>
      </c>
      <c r="BL170" s="17" t="s">
        <v>189</v>
      </c>
      <c r="BM170" s="209" t="s">
        <v>1299</v>
      </c>
    </row>
    <row r="171" s="2" customFormat="1" ht="24.15" customHeight="1">
      <c r="A171" s="38"/>
      <c r="B171" s="39"/>
      <c r="C171" s="238" t="s">
        <v>454</v>
      </c>
      <c r="D171" s="238" t="s">
        <v>724</v>
      </c>
      <c r="E171" s="239" t="s">
        <v>1300</v>
      </c>
      <c r="F171" s="240" t="s">
        <v>1301</v>
      </c>
      <c r="G171" s="241" t="s">
        <v>206</v>
      </c>
      <c r="H171" s="242">
        <v>171</v>
      </c>
      <c r="I171" s="243"/>
      <c r="J171" s="244">
        <f>ROUND(I171*H171,2)</f>
        <v>0</v>
      </c>
      <c r="K171" s="245"/>
      <c r="L171" s="246"/>
      <c r="M171" s="247" t="s">
        <v>19</v>
      </c>
      <c r="N171" s="248" t="s">
        <v>42</v>
      </c>
      <c r="O171" s="84"/>
      <c r="P171" s="207">
        <f>O171*H171</f>
        <v>0</v>
      </c>
      <c r="Q171" s="207">
        <v>0.00021000000000000001</v>
      </c>
      <c r="R171" s="207">
        <f>Q171*H171</f>
        <v>0.035910000000000004</v>
      </c>
      <c r="S171" s="207">
        <v>0</v>
      </c>
      <c r="T171" s="20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9" t="s">
        <v>245</v>
      </c>
      <c r="AT171" s="209" t="s">
        <v>724</v>
      </c>
      <c r="AU171" s="209" t="s">
        <v>81</v>
      </c>
      <c r="AY171" s="17" t="s">
        <v>145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79</v>
      </c>
      <c r="BK171" s="210">
        <f>ROUND(I171*H171,2)</f>
        <v>0</v>
      </c>
      <c r="BL171" s="17" t="s">
        <v>189</v>
      </c>
      <c r="BM171" s="209" t="s">
        <v>1302</v>
      </c>
    </row>
    <row r="172" s="2" customFormat="1" ht="24.15" customHeight="1">
      <c r="A172" s="38"/>
      <c r="B172" s="39"/>
      <c r="C172" s="238" t="s">
        <v>307</v>
      </c>
      <c r="D172" s="238" t="s">
        <v>724</v>
      </c>
      <c r="E172" s="239" t="s">
        <v>1303</v>
      </c>
      <c r="F172" s="240" t="s">
        <v>1304</v>
      </c>
      <c r="G172" s="241" t="s">
        <v>206</v>
      </c>
      <c r="H172" s="242">
        <v>105</v>
      </c>
      <c r="I172" s="243"/>
      <c r="J172" s="244">
        <f>ROUND(I172*H172,2)</f>
        <v>0</v>
      </c>
      <c r="K172" s="245"/>
      <c r="L172" s="246"/>
      <c r="M172" s="247" t="s">
        <v>19</v>
      </c>
      <c r="N172" s="248" t="s">
        <v>42</v>
      </c>
      <c r="O172" s="84"/>
      <c r="P172" s="207">
        <f>O172*H172</f>
        <v>0</v>
      </c>
      <c r="Q172" s="207">
        <v>0.00029999999999999997</v>
      </c>
      <c r="R172" s="207">
        <f>Q172*H172</f>
        <v>0.0315</v>
      </c>
      <c r="S172" s="207">
        <v>0</v>
      </c>
      <c r="T172" s="20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9" t="s">
        <v>245</v>
      </c>
      <c r="AT172" s="209" t="s">
        <v>724</v>
      </c>
      <c r="AU172" s="209" t="s">
        <v>81</v>
      </c>
      <c r="AY172" s="17" t="s">
        <v>145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7" t="s">
        <v>79</v>
      </c>
      <c r="BK172" s="210">
        <f>ROUND(I172*H172,2)</f>
        <v>0</v>
      </c>
      <c r="BL172" s="17" t="s">
        <v>189</v>
      </c>
      <c r="BM172" s="209" t="s">
        <v>1305</v>
      </c>
    </row>
    <row r="173" s="2" customFormat="1" ht="24.15" customHeight="1">
      <c r="A173" s="38"/>
      <c r="B173" s="39"/>
      <c r="C173" s="238" t="s">
        <v>472</v>
      </c>
      <c r="D173" s="238" t="s">
        <v>724</v>
      </c>
      <c r="E173" s="239" t="s">
        <v>1306</v>
      </c>
      <c r="F173" s="240" t="s">
        <v>1307</v>
      </c>
      <c r="G173" s="241" t="s">
        <v>206</v>
      </c>
      <c r="H173" s="242">
        <v>78</v>
      </c>
      <c r="I173" s="243"/>
      <c r="J173" s="244">
        <f>ROUND(I173*H173,2)</f>
        <v>0</v>
      </c>
      <c r="K173" s="245"/>
      <c r="L173" s="246"/>
      <c r="M173" s="247" t="s">
        <v>19</v>
      </c>
      <c r="N173" s="248" t="s">
        <v>42</v>
      </c>
      <c r="O173" s="84"/>
      <c r="P173" s="207">
        <f>O173*H173</f>
        <v>0</v>
      </c>
      <c r="Q173" s="207">
        <v>0.00046999999999999999</v>
      </c>
      <c r="R173" s="207">
        <f>Q173*H173</f>
        <v>0.036659999999999998</v>
      </c>
      <c r="S173" s="207">
        <v>0</v>
      </c>
      <c r="T173" s="20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9" t="s">
        <v>245</v>
      </c>
      <c r="AT173" s="209" t="s">
        <v>724</v>
      </c>
      <c r="AU173" s="209" t="s">
        <v>81</v>
      </c>
      <c r="AY173" s="17" t="s">
        <v>145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7" t="s">
        <v>79</v>
      </c>
      <c r="BK173" s="210">
        <f>ROUND(I173*H173,2)</f>
        <v>0</v>
      </c>
      <c r="BL173" s="17" t="s">
        <v>189</v>
      </c>
      <c r="BM173" s="209" t="s">
        <v>1308</v>
      </c>
    </row>
    <row r="174" s="2" customFormat="1" ht="16.5" customHeight="1">
      <c r="A174" s="38"/>
      <c r="B174" s="39"/>
      <c r="C174" s="197" t="s">
        <v>313</v>
      </c>
      <c r="D174" s="197" t="s">
        <v>148</v>
      </c>
      <c r="E174" s="198" t="s">
        <v>1309</v>
      </c>
      <c r="F174" s="199" t="s">
        <v>1310</v>
      </c>
      <c r="G174" s="200" t="s">
        <v>206</v>
      </c>
      <c r="H174" s="201">
        <v>30</v>
      </c>
      <c r="I174" s="202"/>
      <c r="J174" s="203">
        <f>ROUND(I174*H174,2)</f>
        <v>0</v>
      </c>
      <c r="K174" s="204"/>
      <c r="L174" s="44"/>
      <c r="M174" s="205" t="s">
        <v>19</v>
      </c>
      <c r="N174" s="206" t="s">
        <v>42</v>
      </c>
      <c r="O174" s="84"/>
      <c r="P174" s="207">
        <f>O174*H174</f>
        <v>0</v>
      </c>
      <c r="Q174" s="207">
        <v>0.00018000000000000001</v>
      </c>
      <c r="R174" s="207">
        <f>Q174*H174</f>
        <v>0.0054000000000000003</v>
      </c>
      <c r="S174" s="207">
        <v>0</v>
      </c>
      <c r="T174" s="20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9" t="s">
        <v>189</v>
      </c>
      <c r="AT174" s="209" t="s">
        <v>148</v>
      </c>
      <c r="AU174" s="209" t="s">
        <v>81</v>
      </c>
      <c r="AY174" s="17" t="s">
        <v>145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7" t="s">
        <v>79</v>
      </c>
      <c r="BK174" s="210">
        <f>ROUND(I174*H174,2)</f>
        <v>0</v>
      </c>
      <c r="BL174" s="17" t="s">
        <v>189</v>
      </c>
      <c r="BM174" s="209" t="s">
        <v>1311</v>
      </c>
    </row>
    <row r="175" s="2" customFormat="1" ht="16.5" customHeight="1">
      <c r="A175" s="38"/>
      <c r="B175" s="39"/>
      <c r="C175" s="197" t="s">
        <v>495</v>
      </c>
      <c r="D175" s="197" t="s">
        <v>148</v>
      </c>
      <c r="E175" s="198" t="s">
        <v>1312</v>
      </c>
      <c r="F175" s="199" t="s">
        <v>1313</v>
      </c>
      <c r="G175" s="200" t="s">
        <v>206</v>
      </c>
      <c r="H175" s="201">
        <v>32</v>
      </c>
      <c r="I175" s="202"/>
      <c r="J175" s="203">
        <f>ROUND(I175*H175,2)</f>
        <v>0</v>
      </c>
      <c r="K175" s="204"/>
      <c r="L175" s="44"/>
      <c r="M175" s="205" t="s">
        <v>19</v>
      </c>
      <c r="N175" s="206" t="s">
        <v>42</v>
      </c>
      <c r="O175" s="84"/>
      <c r="P175" s="207">
        <f>O175*H175</f>
        <v>0</v>
      </c>
      <c r="Q175" s="207">
        <v>0.00021000000000000001</v>
      </c>
      <c r="R175" s="207">
        <f>Q175*H175</f>
        <v>0.0067200000000000003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189</v>
      </c>
      <c r="AT175" s="209" t="s">
        <v>148</v>
      </c>
      <c r="AU175" s="209" t="s">
        <v>81</v>
      </c>
      <c r="AY175" s="17" t="s">
        <v>145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79</v>
      </c>
      <c r="BK175" s="210">
        <f>ROUND(I175*H175,2)</f>
        <v>0</v>
      </c>
      <c r="BL175" s="17" t="s">
        <v>189</v>
      </c>
      <c r="BM175" s="209" t="s">
        <v>1314</v>
      </c>
    </row>
    <row r="176" s="2" customFormat="1" ht="16.5" customHeight="1">
      <c r="A176" s="38"/>
      <c r="B176" s="39"/>
      <c r="C176" s="197" t="s">
        <v>322</v>
      </c>
      <c r="D176" s="197" t="s">
        <v>148</v>
      </c>
      <c r="E176" s="198" t="s">
        <v>1315</v>
      </c>
      <c r="F176" s="199" t="s">
        <v>1316</v>
      </c>
      <c r="G176" s="200" t="s">
        <v>206</v>
      </c>
      <c r="H176" s="201">
        <v>34</v>
      </c>
      <c r="I176" s="202"/>
      <c r="J176" s="203">
        <f>ROUND(I176*H176,2)</f>
        <v>0</v>
      </c>
      <c r="K176" s="204"/>
      <c r="L176" s="44"/>
      <c r="M176" s="205" t="s">
        <v>19</v>
      </c>
      <c r="N176" s="206" t="s">
        <v>42</v>
      </c>
      <c r="O176" s="84"/>
      <c r="P176" s="207">
        <f>O176*H176</f>
        <v>0</v>
      </c>
      <c r="Q176" s="207">
        <v>0.00025999999999999998</v>
      </c>
      <c r="R176" s="207">
        <f>Q176*H176</f>
        <v>0.0088399999999999989</v>
      </c>
      <c r="S176" s="207">
        <v>0</v>
      </c>
      <c r="T176" s="20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9" t="s">
        <v>189</v>
      </c>
      <c r="AT176" s="209" t="s">
        <v>148</v>
      </c>
      <c r="AU176" s="209" t="s">
        <v>81</v>
      </c>
      <c r="AY176" s="17" t="s">
        <v>145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7" t="s">
        <v>79</v>
      </c>
      <c r="BK176" s="210">
        <f>ROUND(I176*H176,2)</f>
        <v>0</v>
      </c>
      <c r="BL176" s="17" t="s">
        <v>189</v>
      </c>
      <c r="BM176" s="209" t="s">
        <v>1317</v>
      </c>
    </row>
    <row r="177" s="2" customFormat="1" ht="24.15" customHeight="1">
      <c r="A177" s="38"/>
      <c r="B177" s="39"/>
      <c r="C177" s="197" t="s">
        <v>514</v>
      </c>
      <c r="D177" s="197" t="s">
        <v>148</v>
      </c>
      <c r="E177" s="198" t="s">
        <v>1318</v>
      </c>
      <c r="F177" s="199" t="s">
        <v>1319</v>
      </c>
      <c r="G177" s="200" t="s">
        <v>160</v>
      </c>
      <c r="H177" s="201">
        <v>2</v>
      </c>
      <c r="I177" s="202"/>
      <c r="J177" s="203">
        <f>ROUND(I177*H177,2)</f>
        <v>0</v>
      </c>
      <c r="K177" s="204"/>
      <c r="L177" s="44"/>
      <c r="M177" s="205" t="s">
        <v>19</v>
      </c>
      <c r="N177" s="206" t="s">
        <v>42</v>
      </c>
      <c r="O177" s="84"/>
      <c r="P177" s="207">
        <f>O177*H177</f>
        <v>0</v>
      </c>
      <c r="Q177" s="207">
        <v>0.00034000000000000002</v>
      </c>
      <c r="R177" s="207">
        <f>Q177*H177</f>
        <v>0.00068000000000000005</v>
      </c>
      <c r="S177" s="207">
        <v>0</v>
      </c>
      <c r="T177" s="20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9" t="s">
        <v>189</v>
      </c>
      <c r="AT177" s="209" t="s">
        <v>148</v>
      </c>
      <c r="AU177" s="209" t="s">
        <v>81</v>
      </c>
      <c r="AY177" s="17" t="s">
        <v>145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7" t="s">
        <v>79</v>
      </c>
      <c r="BK177" s="210">
        <f>ROUND(I177*H177,2)</f>
        <v>0</v>
      </c>
      <c r="BL177" s="17" t="s">
        <v>189</v>
      </c>
      <c r="BM177" s="209" t="s">
        <v>1320</v>
      </c>
    </row>
    <row r="178" s="2" customFormat="1" ht="24.15" customHeight="1">
      <c r="A178" s="38"/>
      <c r="B178" s="39"/>
      <c r="C178" s="197" t="s">
        <v>326</v>
      </c>
      <c r="D178" s="197" t="s">
        <v>148</v>
      </c>
      <c r="E178" s="198" t="s">
        <v>1321</v>
      </c>
      <c r="F178" s="199" t="s">
        <v>1322</v>
      </c>
      <c r="G178" s="200" t="s">
        <v>160</v>
      </c>
      <c r="H178" s="201">
        <v>4</v>
      </c>
      <c r="I178" s="202"/>
      <c r="J178" s="203">
        <f>ROUND(I178*H178,2)</f>
        <v>0</v>
      </c>
      <c r="K178" s="204"/>
      <c r="L178" s="44"/>
      <c r="M178" s="205" t="s">
        <v>19</v>
      </c>
      <c r="N178" s="206" t="s">
        <v>42</v>
      </c>
      <c r="O178" s="84"/>
      <c r="P178" s="207">
        <f>O178*H178</f>
        <v>0</v>
      </c>
      <c r="Q178" s="207">
        <v>0.00050000000000000001</v>
      </c>
      <c r="R178" s="207">
        <f>Q178*H178</f>
        <v>0.002</v>
      </c>
      <c r="S178" s="207">
        <v>0</v>
      </c>
      <c r="T178" s="20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9" t="s">
        <v>189</v>
      </c>
      <c r="AT178" s="209" t="s">
        <v>148</v>
      </c>
      <c r="AU178" s="209" t="s">
        <v>81</v>
      </c>
      <c r="AY178" s="17" t="s">
        <v>145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79</v>
      </c>
      <c r="BK178" s="210">
        <f>ROUND(I178*H178,2)</f>
        <v>0</v>
      </c>
      <c r="BL178" s="17" t="s">
        <v>189</v>
      </c>
      <c r="BM178" s="209" t="s">
        <v>1323</v>
      </c>
    </row>
    <row r="179" s="2" customFormat="1" ht="24.15" customHeight="1">
      <c r="A179" s="38"/>
      <c r="B179" s="39"/>
      <c r="C179" s="197" t="s">
        <v>522</v>
      </c>
      <c r="D179" s="197" t="s">
        <v>148</v>
      </c>
      <c r="E179" s="198" t="s">
        <v>1324</v>
      </c>
      <c r="F179" s="199" t="s">
        <v>1325</v>
      </c>
      <c r="G179" s="200" t="s">
        <v>1326</v>
      </c>
      <c r="H179" s="201">
        <v>58</v>
      </c>
      <c r="I179" s="202"/>
      <c r="J179" s="203">
        <f>ROUND(I179*H179,2)</f>
        <v>0</v>
      </c>
      <c r="K179" s="204"/>
      <c r="L179" s="44"/>
      <c r="M179" s="205" t="s">
        <v>19</v>
      </c>
      <c r="N179" s="206" t="s">
        <v>42</v>
      </c>
      <c r="O179" s="84"/>
      <c r="P179" s="207">
        <f>O179*H179</f>
        <v>0</v>
      </c>
      <c r="Q179" s="207">
        <v>0.00029999999999999997</v>
      </c>
      <c r="R179" s="207">
        <f>Q179*H179</f>
        <v>0.017399999999999999</v>
      </c>
      <c r="S179" s="207">
        <v>0</v>
      </c>
      <c r="T179" s="20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9" t="s">
        <v>189</v>
      </c>
      <c r="AT179" s="209" t="s">
        <v>148</v>
      </c>
      <c r="AU179" s="209" t="s">
        <v>81</v>
      </c>
      <c r="AY179" s="17" t="s">
        <v>145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7" t="s">
        <v>79</v>
      </c>
      <c r="BK179" s="210">
        <f>ROUND(I179*H179,2)</f>
        <v>0</v>
      </c>
      <c r="BL179" s="17" t="s">
        <v>189</v>
      </c>
      <c r="BM179" s="209" t="s">
        <v>1327</v>
      </c>
    </row>
    <row r="180" s="2" customFormat="1" ht="37.8" customHeight="1">
      <c r="A180" s="38"/>
      <c r="B180" s="39"/>
      <c r="C180" s="197" t="s">
        <v>330</v>
      </c>
      <c r="D180" s="197" t="s">
        <v>148</v>
      </c>
      <c r="E180" s="198" t="s">
        <v>1328</v>
      </c>
      <c r="F180" s="199" t="s">
        <v>1329</v>
      </c>
      <c r="G180" s="200" t="s">
        <v>411</v>
      </c>
      <c r="H180" s="201">
        <v>1.095</v>
      </c>
      <c r="I180" s="202"/>
      <c r="J180" s="203">
        <f>ROUND(I180*H180,2)</f>
        <v>0</v>
      </c>
      <c r="K180" s="204"/>
      <c r="L180" s="44"/>
      <c r="M180" s="205" t="s">
        <v>19</v>
      </c>
      <c r="N180" s="206" t="s">
        <v>42</v>
      </c>
      <c r="O180" s="84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9" t="s">
        <v>189</v>
      </c>
      <c r="AT180" s="209" t="s">
        <v>148</v>
      </c>
      <c r="AU180" s="209" t="s">
        <v>81</v>
      </c>
      <c r="AY180" s="17" t="s">
        <v>145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7" t="s">
        <v>79</v>
      </c>
      <c r="BK180" s="210">
        <f>ROUND(I180*H180,2)</f>
        <v>0</v>
      </c>
      <c r="BL180" s="17" t="s">
        <v>189</v>
      </c>
      <c r="BM180" s="209" t="s">
        <v>1330</v>
      </c>
    </row>
    <row r="181" s="2" customFormat="1" ht="49.05" customHeight="1">
      <c r="A181" s="38"/>
      <c r="B181" s="39"/>
      <c r="C181" s="197" t="s">
        <v>276</v>
      </c>
      <c r="D181" s="197" t="s">
        <v>148</v>
      </c>
      <c r="E181" s="198" t="s">
        <v>1331</v>
      </c>
      <c r="F181" s="199" t="s">
        <v>1332</v>
      </c>
      <c r="G181" s="200" t="s">
        <v>411</v>
      </c>
      <c r="H181" s="201">
        <v>0.30599999999999999</v>
      </c>
      <c r="I181" s="202"/>
      <c r="J181" s="203">
        <f>ROUND(I181*H181,2)</f>
        <v>0</v>
      </c>
      <c r="K181" s="204"/>
      <c r="L181" s="44"/>
      <c r="M181" s="205" t="s">
        <v>19</v>
      </c>
      <c r="N181" s="206" t="s">
        <v>42</v>
      </c>
      <c r="O181" s="84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9" t="s">
        <v>189</v>
      </c>
      <c r="AT181" s="209" t="s">
        <v>148</v>
      </c>
      <c r="AU181" s="209" t="s">
        <v>81</v>
      </c>
      <c r="AY181" s="17" t="s">
        <v>145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7" t="s">
        <v>79</v>
      </c>
      <c r="BK181" s="210">
        <f>ROUND(I181*H181,2)</f>
        <v>0</v>
      </c>
      <c r="BL181" s="17" t="s">
        <v>189</v>
      </c>
      <c r="BM181" s="209" t="s">
        <v>1333</v>
      </c>
    </row>
    <row r="182" s="11" customFormat="1" ht="22.8" customHeight="1">
      <c r="A182" s="11"/>
      <c r="B182" s="183"/>
      <c r="C182" s="184"/>
      <c r="D182" s="185" t="s">
        <v>70</v>
      </c>
      <c r="E182" s="258" t="s">
        <v>1334</v>
      </c>
      <c r="F182" s="258" t="s">
        <v>1335</v>
      </c>
      <c r="G182" s="184"/>
      <c r="H182" s="184"/>
      <c r="I182" s="187"/>
      <c r="J182" s="259">
        <f>BK182</f>
        <v>0</v>
      </c>
      <c r="K182" s="184"/>
      <c r="L182" s="189"/>
      <c r="M182" s="190"/>
      <c r="N182" s="191"/>
      <c r="O182" s="191"/>
      <c r="P182" s="192">
        <f>SUM(P183:P298)</f>
        <v>0</v>
      </c>
      <c r="Q182" s="191"/>
      <c r="R182" s="192">
        <f>SUM(R183:R298)</f>
        <v>1.1266300000000002</v>
      </c>
      <c r="S182" s="191"/>
      <c r="T182" s="193">
        <f>SUM(T183:T298)</f>
        <v>1.6558899999999999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94" t="s">
        <v>81</v>
      </c>
      <c r="AT182" s="195" t="s">
        <v>70</v>
      </c>
      <c r="AU182" s="195" t="s">
        <v>79</v>
      </c>
      <c r="AY182" s="194" t="s">
        <v>145</v>
      </c>
      <c r="BK182" s="196">
        <f>SUM(BK183:BK298)</f>
        <v>0</v>
      </c>
    </row>
    <row r="183" s="2" customFormat="1" ht="24.15" customHeight="1">
      <c r="A183" s="38"/>
      <c r="B183" s="39"/>
      <c r="C183" s="238" t="s">
        <v>356</v>
      </c>
      <c r="D183" s="238" t="s">
        <v>724</v>
      </c>
      <c r="E183" s="239" t="s">
        <v>1336</v>
      </c>
      <c r="F183" s="240" t="s">
        <v>1337</v>
      </c>
      <c r="G183" s="241" t="s">
        <v>160</v>
      </c>
      <c r="H183" s="242">
        <v>1</v>
      </c>
      <c r="I183" s="243"/>
      <c r="J183" s="244">
        <f>ROUND(I183*H183,2)</f>
        <v>0</v>
      </c>
      <c r="K183" s="245"/>
      <c r="L183" s="246"/>
      <c r="M183" s="247" t="s">
        <v>19</v>
      </c>
      <c r="N183" s="248" t="s">
        <v>42</v>
      </c>
      <c r="O183" s="84"/>
      <c r="P183" s="207">
        <f>O183*H183</f>
        <v>0</v>
      </c>
      <c r="Q183" s="207">
        <v>0.014</v>
      </c>
      <c r="R183" s="207">
        <f>Q183*H183</f>
        <v>0.014</v>
      </c>
      <c r="S183" s="207">
        <v>0</v>
      </c>
      <c r="T183" s="20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9" t="s">
        <v>245</v>
      </c>
      <c r="AT183" s="209" t="s">
        <v>724</v>
      </c>
      <c r="AU183" s="209" t="s">
        <v>81</v>
      </c>
      <c r="AY183" s="17" t="s">
        <v>145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7" t="s">
        <v>79</v>
      </c>
      <c r="BK183" s="210">
        <f>ROUND(I183*H183,2)</f>
        <v>0</v>
      </c>
      <c r="BL183" s="17" t="s">
        <v>189</v>
      </c>
      <c r="BM183" s="209" t="s">
        <v>1338</v>
      </c>
    </row>
    <row r="184" s="2" customFormat="1" ht="24.15" customHeight="1">
      <c r="A184" s="38"/>
      <c r="B184" s="39"/>
      <c r="C184" s="197" t="s">
        <v>391</v>
      </c>
      <c r="D184" s="197" t="s">
        <v>148</v>
      </c>
      <c r="E184" s="198" t="s">
        <v>1339</v>
      </c>
      <c r="F184" s="199" t="s">
        <v>1340</v>
      </c>
      <c r="G184" s="200" t="s">
        <v>1326</v>
      </c>
      <c r="H184" s="201">
        <v>11</v>
      </c>
      <c r="I184" s="202"/>
      <c r="J184" s="203">
        <f>ROUND(I184*H184,2)</f>
        <v>0</v>
      </c>
      <c r="K184" s="204"/>
      <c r="L184" s="44"/>
      <c r="M184" s="205" t="s">
        <v>19</v>
      </c>
      <c r="N184" s="206" t="s">
        <v>42</v>
      </c>
      <c r="O184" s="84"/>
      <c r="P184" s="207">
        <f>O184*H184</f>
        <v>0</v>
      </c>
      <c r="Q184" s="207">
        <v>0</v>
      </c>
      <c r="R184" s="207">
        <f>Q184*H184</f>
        <v>0</v>
      </c>
      <c r="S184" s="207">
        <v>0.01933</v>
      </c>
      <c r="T184" s="208">
        <f>S184*H184</f>
        <v>0.21262999999999999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9" t="s">
        <v>189</v>
      </c>
      <c r="AT184" s="209" t="s">
        <v>148</v>
      </c>
      <c r="AU184" s="209" t="s">
        <v>81</v>
      </c>
      <c r="AY184" s="17" t="s">
        <v>145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7" t="s">
        <v>79</v>
      </c>
      <c r="BK184" s="210">
        <f>ROUND(I184*H184,2)</f>
        <v>0</v>
      </c>
      <c r="BL184" s="17" t="s">
        <v>189</v>
      </c>
      <c r="BM184" s="209" t="s">
        <v>1341</v>
      </c>
    </row>
    <row r="185" s="2" customFormat="1" ht="24.15" customHeight="1">
      <c r="A185" s="38"/>
      <c r="B185" s="39"/>
      <c r="C185" s="197" t="s">
        <v>360</v>
      </c>
      <c r="D185" s="197" t="s">
        <v>148</v>
      </c>
      <c r="E185" s="198" t="s">
        <v>1342</v>
      </c>
      <c r="F185" s="199" t="s">
        <v>1343</v>
      </c>
      <c r="G185" s="200" t="s">
        <v>160</v>
      </c>
      <c r="H185" s="201">
        <v>13</v>
      </c>
      <c r="I185" s="202"/>
      <c r="J185" s="203">
        <f>ROUND(I185*H185,2)</f>
        <v>0</v>
      </c>
      <c r="K185" s="204"/>
      <c r="L185" s="44"/>
      <c r="M185" s="205" t="s">
        <v>19</v>
      </c>
      <c r="N185" s="206" t="s">
        <v>42</v>
      </c>
      <c r="O185" s="84"/>
      <c r="P185" s="207">
        <f>O185*H185</f>
        <v>0</v>
      </c>
      <c r="Q185" s="207">
        <v>0.0024199999999999998</v>
      </c>
      <c r="R185" s="207">
        <f>Q185*H185</f>
        <v>0.031459999999999995</v>
      </c>
      <c r="S185" s="207">
        <v>0</v>
      </c>
      <c r="T185" s="20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9" t="s">
        <v>189</v>
      </c>
      <c r="AT185" s="209" t="s">
        <v>148</v>
      </c>
      <c r="AU185" s="209" t="s">
        <v>81</v>
      </c>
      <c r="AY185" s="17" t="s">
        <v>145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7" t="s">
        <v>79</v>
      </c>
      <c r="BK185" s="210">
        <f>ROUND(I185*H185,2)</f>
        <v>0</v>
      </c>
      <c r="BL185" s="17" t="s">
        <v>189</v>
      </c>
      <c r="BM185" s="209" t="s">
        <v>1344</v>
      </c>
    </row>
    <row r="186" s="2" customFormat="1" ht="24.15" customHeight="1">
      <c r="A186" s="38"/>
      <c r="B186" s="39"/>
      <c r="C186" s="238" t="s">
        <v>549</v>
      </c>
      <c r="D186" s="238" t="s">
        <v>724</v>
      </c>
      <c r="E186" s="239" t="s">
        <v>1345</v>
      </c>
      <c r="F186" s="240" t="s">
        <v>1346</v>
      </c>
      <c r="G186" s="241" t="s">
        <v>160</v>
      </c>
      <c r="H186" s="242">
        <v>11</v>
      </c>
      <c r="I186" s="243"/>
      <c r="J186" s="244">
        <f>ROUND(I186*H186,2)</f>
        <v>0</v>
      </c>
      <c r="K186" s="245"/>
      <c r="L186" s="246"/>
      <c r="M186" s="247" t="s">
        <v>19</v>
      </c>
      <c r="N186" s="248" t="s">
        <v>42</v>
      </c>
      <c r="O186" s="84"/>
      <c r="P186" s="207">
        <f>O186*H186</f>
        <v>0</v>
      </c>
      <c r="Q186" s="207">
        <v>0.014500000000000001</v>
      </c>
      <c r="R186" s="207">
        <f>Q186*H186</f>
        <v>0.1595</v>
      </c>
      <c r="S186" s="207">
        <v>0</v>
      </c>
      <c r="T186" s="20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9" t="s">
        <v>245</v>
      </c>
      <c r="AT186" s="209" t="s">
        <v>724</v>
      </c>
      <c r="AU186" s="209" t="s">
        <v>81</v>
      </c>
      <c r="AY186" s="17" t="s">
        <v>145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7" t="s">
        <v>79</v>
      </c>
      <c r="BK186" s="210">
        <f>ROUND(I186*H186,2)</f>
        <v>0</v>
      </c>
      <c r="BL186" s="17" t="s">
        <v>189</v>
      </c>
      <c r="BM186" s="209" t="s">
        <v>1347</v>
      </c>
    </row>
    <row r="187" s="2" customFormat="1" ht="33" customHeight="1">
      <c r="A187" s="38"/>
      <c r="B187" s="39"/>
      <c r="C187" s="238" t="s">
        <v>367</v>
      </c>
      <c r="D187" s="238" t="s">
        <v>724</v>
      </c>
      <c r="E187" s="239" t="s">
        <v>1348</v>
      </c>
      <c r="F187" s="240" t="s">
        <v>1349</v>
      </c>
      <c r="G187" s="241" t="s">
        <v>160</v>
      </c>
      <c r="H187" s="242">
        <v>1</v>
      </c>
      <c r="I187" s="243"/>
      <c r="J187" s="244">
        <f>ROUND(I187*H187,2)</f>
        <v>0</v>
      </c>
      <c r="K187" s="245"/>
      <c r="L187" s="246"/>
      <c r="M187" s="247" t="s">
        <v>19</v>
      </c>
      <c r="N187" s="248" t="s">
        <v>42</v>
      </c>
      <c r="O187" s="84"/>
      <c r="P187" s="207">
        <f>O187*H187</f>
        <v>0</v>
      </c>
      <c r="Q187" s="207">
        <v>0.014500000000000001</v>
      </c>
      <c r="R187" s="207">
        <f>Q187*H187</f>
        <v>0.014500000000000001</v>
      </c>
      <c r="S187" s="207">
        <v>0</v>
      </c>
      <c r="T187" s="20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9" t="s">
        <v>245</v>
      </c>
      <c r="AT187" s="209" t="s">
        <v>724</v>
      </c>
      <c r="AU187" s="209" t="s">
        <v>81</v>
      </c>
      <c r="AY187" s="17" t="s">
        <v>145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7" t="s">
        <v>79</v>
      </c>
      <c r="BK187" s="210">
        <f>ROUND(I187*H187,2)</f>
        <v>0</v>
      </c>
      <c r="BL187" s="17" t="s">
        <v>189</v>
      </c>
      <c r="BM187" s="209" t="s">
        <v>1350</v>
      </c>
    </row>
    <row r="188" s="2" customFormat="1" ht="24.15" customHeight="1">
      <c r="A188" s="38"/>
      <c r="B188" s="39"/>
      <c r="C188" s="238" t="s">
        <v>559</v>
      </c>
      <c r="D188" s="238" t="s">
        <v>724</v>
      </c>
      <c r="E188" s="239" t="s">
        <v>1351</v>
      </c>
      <c r="F188" s="240" t="s">
        <v>1352</v>
      </c>
      <c r="G188" s="241" t="s">
        <v>160</v>
      </c>
      <c r="H188" s="242">
        <v>1</v>
      </c>
      <c r="I188" s="243"/>
      <c r="J188" s="244">
        <f>ROUND(I188*H188,2)</f>
        <v>0</v>
      </c>
      <c r="K188" s="245"/>
      <c r="L188" s="246"/>
      <c r="M188" s="247" t="s">
        <v>19</v>
      </c>
      <c r="N188" s="248" t="s">
        <v>42</v>
      </c>
      <c r="O188" s="84"/>
      <c r="P188" s="207">
        <f>O188*H188</f>
        <v>0</v>
      </c>
      <c r="Q188" s="207">
        <v>0.014500000000000001</v>
      </c>
      <c r="R188" s="207">
        <f>Q188*H188</f>
        <v>0.014500000000000001</v>
      </c>
      <c r="S188" s="207">
        <v>0</v>
      </c>
      <c r="T188" s="20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9" t="s">
        <v>245</v>
      </c>
      <c r="AT188" s="209" t="s">
        <v>724</v>
      </c>
      <c r="AU188" s="209" t="s">
        <v>81</v>
      </c>
      <c r="AY188" s="17" t="s">
        <v>145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7" t="s">
        <v>79</v>
      </c>
      <c r="BK188" s="210">
        <f>ROUND(I188*H188,2)</f>
        <v>0</v>
      </c>
      <c r="BL188" s="17" t="s">
        <v>189</v>
      </c>
      <c r="BM188" s="209" t="s">
        <v>1353</v>
      </c>
    </row>
    <row r="189" s="2" customFormat="1" ht="24.15" customHeight="1">
      <c r="A189" s="38"/>
      <c r="B189" s="39"/>
      <c r="C189" s="238" t="s">
        <v>371</v>
      </c>
      <c r="D189" s="238" t="s">
        <v>724</v>
      </c>
      <c r="E189" s="239" t="s">
        <v>1354</v>
      </c>
      <c r="F189" s="240" t="s">
        <v>1355</v>
      </c>
      <c r="G189" s="241" t="s">
        <v>160</v>
      </c>
      <c r="H189" s="242">
        <v>11</v>
      </c>
      <c r="I189" s="243"/>
      <c r="J189" s="244">
        <f>ROUND(I189*H189,2)</f>
        <v>0</v>
      </c>
      <c r="K189" s="245"/>
      <c r="L189" s="246"/>
      <c r="M189" s="247" t="s">
        <v>19</v>
      </c>
      <c r="N189" s="248" t="s">
        <v>42</v>
      </c>
      <c r="O189" s="84"/>
      <c r="P189" s="207">
        <f>O189*H189</f>
        <v>0</v>
      </c>
      <c r="Q189" s="207">
        <v>0.014500000000000001</v>
      </c>
      <c r="R189" s="207">
        <f>Q189*H189</f>
        <v>0.1595</v>
      </c>
      <c r="S189" s="207">
        <v>0</v>
      </c>
      <c r="T189" s="20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9" t="s">
        <v>245</v>
      </c>
      <c r="AT189" s="209" t="s">
        <v>724</v>
      </c>
      <c r="AU189" s="209" t="s">
        <v>81</v>
      </c>
      <c r="AY189" s="17" t="s">
        <v>145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7" t="s">
        <v>79</v>
      </c>
      <c r="BK189" s="210">
        <f>ROUND(I189*H189,2)</f>
        <v>0</v>
      </c>
      <c r="BL189" s="17" t="s">
        <v>189</v>
      </c>
      <c r="BM189" s="209" t="s">
        <v>1356</v>
      </c>
    </row>
    <row r="190" s="2" customFormat="1" ht="24.15" customHeight="1">
      <c r="A190" s="38"/>
      <c r="B190" s="39"/>
      <c r="C190" s="238" t="s">
        <v>574</v>
      </c>
      <c r="D190" s="238" t="s">
        <v>724</v>
      </c>
      <c r="E190" s="239" t="s">
        <v>1357</v>
      </c>
      <c r="F190" s="240" t="s">
        <v>1358</v>
      </c>
      <c r="G190" s="241" t="s">
        <v>160</v>
      </c>
      <c r="H190" s="242">
        <v>1</v>
      </c>
      <c r="I190" s="243"/>
      <c r="J190" s="244">
        <f>ROUND(I190*H190,2)</f>
        <v>0</v>
      </c>
      <c r="K190" s="245"/>
      <c r="L190" s="246"/>
      <c r="M190" s="247" t="s">
        <v>19</v>
      </c>
      <c r="N190" s="248" t="s">
        <v>42</v>
      </c>
      <c r="O190" s="84"/>
      <c r="P190" s="207">
        <f>O190*H190</f>
        <v>0</v>
      </c>
      <c r="Q190" s="207">
        <v>0.014500000000000001</v>
      </c>
      <c r="R190" s="207">
        <f>Q190*H190</f>
        <v>0.014500000000000001</v>
      </c>
      <c r="S190" s="207">
        <v>0</v>
      </c>
      <c r="T190" s="20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9" t="s">
        <v>245</v>
      </c>
      <c r="AT190" s="209" t="s">
        <v>724</v>
      </c>
      <c r="AU190" s="209" t="s">
        <v>81</v>
      </c>
      <c r="AY190" s="17" t="s">
        <v>145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7" t="s">
        <v>79</v>
      </c>
      <c r="BK190" s="210">
        <f>ROUND(I190*H190,2)</f>
        <v>0</v>
      </c>
      <c r="BL190" s="17" t="s">
        <v>189</v>
      </c>
      <c r="BM190" s="209" t="s">
        <v>1359</v>
      </c>
    </row>
    <row r="191" s="2" customFormat="1" ht="24.15" customHeight="1">
      <c r="A191" s="38"/>
      <c r="B191" s="39"/>
      <c r="C191" s="197" t="s">
        <v>376</v>
      </c>
      <c r="D191" s="197" t="s">
        <v>148</v>
      </c>
      <c r="E191" s="198" t="s">
        <v>1360</v>
      </c>
      <c r="F191" s="199" t="s">
        <v>1361</v>
      </c>
      <c r="G191" s="200" t="s">
        <v>1326</v>
      </c>
      <c r="H191" s="201">
        <v>4</v>
      </c>
      <c r="I191" s="202"/>
      <c r="J191" s="203">
        <f>ROUND(I191*H191,2)</f>
        <v>0</v>
      </c>
      <c r="K191" s="204"/>
      <c r="L191" s="44"/>
      <c r="M191" s="205" t="s">
        <v>19</v>
      </c>
      <c r="N191" s="206" t="s">
        <v>42</v>
      </c>
      <c r="O191" s="84"/>
      <c r="P191" s="207">
        <f>O191*H191</f>
        <v>0</v>
      </c>
      <c r="Q191" s="207">
        <v>0.018079999999999999</v>
      </c>
      <c r="R191" s="207">
        <f>Q191*H191</f>
        <v>0.072319999999999995</v>
      </c>
      <c r="S191" s="207">
        <v>0</v>
      </c>
      <c r="T191" s="20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9" t="s">
        <v>189</v>
      </c>
      <c r="AT191" s="209" t="s">
        <v>148</v>
      </c>
      <c r="AU191" s="209" t="s">
        <v>81</v>
      </c>
      <c r="AY191" s="17" t="s">
        <v>145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7" t="s">
        <v>79</v>
      </c>
      <c r="BK191" s="210">
        <f>ROUND(I191*H191,2)</f>
        <v>0</v>
      </c>
      <c r="BL191" s="17" t="s">
        <v>189</v>
      </c>
      <c r="BM191" s="209" t="s">
        <v>1362</v>
      </c>
    </row>
    <row r="192" s="2" customFormat="1" ht="24.15" customHeight="1">
      <c r="A192" s="38"/>
      <c r="B192" s="39"/>
      <c r="C192" s="197" t="s">
        <v>585</v>
      </c>
      <c r="D192" s="197" t="s">
        <v>148</v>
      </c>
      <c r="E192" s="198" t="s">
        <v>1363</v>
      </c>
      <c r="F192" s="199" t="s">
        <v>1364</v>
      </c>
      <c r="G192" s="200" t="s">
        <v>1326</v>
      </c>
      <c r="H192" s="201">
        <v>1</v>
      </c>
      <c r="I192" s="202"/>
      <c r="J192" s="203">
        <f>ROUND(I192*H192,2)</f>
        <v>0</v>
      </c>
      <c r="K192" s="204"/>
      <c r="L192" s="44"/>
      <c r="M192" s="205" t="s">
        <v>19</v>
      </c>
      <c r="N192" s="206" t="s">
        <v>42</v>
      </c>
      <c r="O192" s="84"/>
      <c r="P192" s="207">
        <f>O192*H192</f>
        <v>0</v>
      </c>
      <c r="Q192" s="207">
        <v>0.01908</v>
      </c>
      <c r="R192" s="207">
        <f>Q192*H192</f>
        <v>0.01908</v>
      </c>
      <c r="S192" s="207">
        <v>0</v>
      </c>
      <c r="T192" s="20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9" t="s">
        <v>189</v>
      </c>
      <c r="AT192" s="209" t="s">
        <v>148</v>
      </c>
      <c r="AU192" s="209" t="s">
        <v>81</v>
      </c>
      <c r="AY192" s="17" t="s">
        <v>145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7" t="s">
        <v>79</v>
      </c>
      <c r="BK192" s="210">
        <f>ROUND(I192*H192,2)</f>
        <v>0</v>
      </c>
      <c r="BL192" s="17" t="s">
        <v>189</v>
      </c>
      <c r="BM192" s="209" t="s">
        <v>1365</v>
      </c>
    </row>
    <row r="193" s="2" customFormat="1" ht="24.15" customHeight="1">
      <c r="A193" s="38"/>
      <c r="B193" s="39"/>
      <c r="C193" s="197" t="s">
        <v>382</v>
      </c>
      <c r="D193" s="197" t="s">
        <v>148</v>
      </c>
      <c r="E193" s="198" t="s">
        <v>1366</v>
      </c>
      <c r="F193" s="199" t="s">
        <v>1367</v>
      </c>
      <c r="G193" s="200" t="s">
        <v>1326</v>
      </c>
      <c r="H193" s="201">
        <v>2</v>
      </c>
      <c r="I193" s="202"/>
      <c r="J193" s="203">
        <f>ROUND(I193*H193,2)</f>
        <v>0</v>
      </c>
      <c r="K193" s="204"/>
      <c r="L193" s="44"/>
      <c r="M193" s="205" t="s">
        <v>19</v>
      </c>
      <c r="N193" s="206" t="s">
        <v>42</v>
      </c>
      <c r="O193" s="84"/>
      <c r="P193" s="207">
        <f>O193*H193</f>
        <v>0</v>
      </c>
      <c r="Q193" s="207">
        <v>0</v>
      </c>
      <c r="R193" s="207">
        <f>Q193*H193</f>
        <v>0</v>
      </c>
      <c r="S193" s="207">
        <v>0.01107</v>
      </c>
      <c r="T193" s="208">
        <f>S193*H193</f>
        <v>0.02214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9" t="s">
        <v>189</v>
      </c>
      <c r="AT193" s="209" t="s">
        <v>148</v>
      </c>
      <c r="AU193" s="209" t="s">
        <v>81</v>
      </c>
      <c r="AY193" s="17" t="s">
        <v>145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7" t="s">
        <v>79</v>
      </c>
      <c r="BK193" s="210">
        <f>ROUND(I193*H193,2)</f>
        <v>0</v>
      </c>
      <c r="BL193" s="17" t="s">
        <v>189</v>
      </c>
      <c r="BM193" s="209" t="s">
        <v>1368</v>
      </c>
    </row>
    <row r="194" s="2" customFormat="1" ht="21.75" customHeight="1">
      <c r="A194" s="38"/>
      <c r="B194" s="39"/>
      <c r="C194" s="197" t="s">
        <v>592</v>
      </c>
      <c r="D194" s="197" t="s">
        <v>148</v>
      </c>
      <c r="E194" s="198" t="s">
        <v>1369</v>
      </c>
      <c r="F194" s="199" t="s">
        <v>1370</v>
      </c>
      <c r="G194" s="200" t="s">
        <v>1326</v>
      </c>
      <c r="H194" s="201">
        <v>14</v>
      </c>
      <c r="I194" s="202"/>
      <c r="J194" s="203">
        <f>ROUND(I194*H194,2)</f>
        <v>0</v>
      </c>
      <c r="K194" s="204"/>
      <c r="L194" s="44"/>
      <c r="M194" s="205" t="s">
        <v>19</v>
      </c>
      <c r="N194" s="206" t="s">
        <v>42</v>
      </c>
      <c r="O194" s="84"/>
      <c r="P194" s="207">
        <f>O194*H194</f>
        <v>0</v>
      </c>
      <c r="Q194" s="207">
        <v>0</v>
      </c>
      <c r="R194" s="207">
        <f>Q194*H194</f>
        <v>0</v>
      </c>
      <c r="S194" s="207">
        <v>0.019460000000000002</v>
      </c>
      <c r="T194" s="208">
        <f>S194*H194</f>
        <v>0.27244000000000002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9" t="s">
        <v>189</v>
      </c>
      <c r="AT194" s="209" t="s">
        <v>148</v>
      </c>
      <c r="AU194" s="209" t="s">
        <v>81</v>
      </c>
      <c r="AY194" s="17" t="s">
        <v>145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7" t="s">
        <v>79</v>
      </c>
      <c r="BK194" s="210">
        <f>ROUND(I194*H194,2)</f>
        <v>0</v>
      </c>
      <c r="BL194" s="17" t="s">
        <v>189</v>
      </c>
      <c r="BM194" s="209" t="s">
        <v>1371</v>
      </c>
    </row>
    <row r="195" s="2" customFormat="1" ht="24.15" customHeight="1">
      <c r="A195" s="38"/>
      <c r="B195" s="39"/>
      <c r="C195" s="197" t="s">
        <v>386</v>
      </c>
      <c r="D195" s="197" t="s">
        <v>148</v>
      </c>
      <c r="E195" s="198" t="s">
        <v>1372</v>
      </c>
      <c r="F195" s="199" t="s">
        <v>1373</v>
      </c>
      <c r="G195" s="200" t="s">
        <v>1326</v>
      </c>
      <c r="H195" s="201">
        <v>18</v>
      </c>
      <c r="I195" s="202"/>
      <c r="J195" s="203">
        <f>ROUND(I195*H195,2)</f>
        <v>0</v>
      </c>
      <c r="K195" s="204"/>
      <c r="L195" s="44"/>
      <c r="M195" s="205" t="s">
        <v>19</v>
      </c>
      <c r="N195" s="206" t="s">
        <v>42</v>
      </c>
      <c r="O195" s="84"/>
      <c r="P195" s="207">
        <f>O195*H195</f>
        <v>0</v>
      </c>
      <c r="Q195" s="207">
        <v>0.0018500000000000001</v>
      </c>
      <c r="R195" s="207">
        <f>Q195*H195</f>
        <v>0.033300000000000003</v>
      </c>
      <c r="S195" s="207">
        <v>0</v>
      </c>
      <c r="T195" s="20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9" t="s">
        <v>189</v>
      </c>
      <c r="AT195" s="209" t="s">
        <v>148</v>
      </c>
      <c r="AU195" s="209" t="s">
        <v>81</v>
      </c>
      <c r="AY195" s="17" t="s">
        <v>145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7" t="s">
        <v>79</v>
      </c>
      <c r="BK195" s="210">
        <f>ROUND(I195*H195,2)</f>
        <v>0</v>
      </c>
      <c r="BL195" s="17" t="s">
        <v>189</v>
      </c>
      <c r="BM195" s="209" t="s">
        <v>1374</v>
      </c>
    </row>
    <row r="196" s="2" customFormat="1" ht="24.15" customHeight="1">
      <c r="A196" s="38"/>
      <c r="B196" s="39"/>
      <c r="C196" s="238" t="s">
        <v>600</v>
      </c>
      <c r="D196" s="238" t="s">
        <v>724</v>
      </c>
      <c r="E196" s="239" t="s">
        <v>1375</v>
      </c>
      <c r="F196" s="240" t="s">
        <v>1376</v>
      </c>
      <c r="G196" s="241" t="s">
        <v>160</v>
      </c>
      <c r="H196" s="242">
        <v>1</v>
      </c>
      <c r="I196" s="243"/>
      <c r="J196" s="244">
        <f>ROUND(I196*H196,2)</f>
        <v>0</v>
      </c>
      <c r="K196" s="245"/>
      <c r="L196" s="246"/>
      <c r="M196" s="247" t="s">
        <v>19</v>
      </c>
      <c r="N196" s="248" t="s">
        <v>42</v>
      </c>
      <c r="O196" s="84"/>
      <c r="P196" s="207">
        <f>O196*H196</f>
        <v>0</v>
      </c>
      <c r="Q196" s="207">
        <v>0.012999999999999999</v>
      </c>
      <c r="R196" s="207">
        <f>Q196*H196</f>
        <v>0.012999999999999999</v>
      </c>
      <c r="S196" s="207">
        <v>0</v>
      </c>
      <c r="T196" s="20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9" t="s">
        <v>245</v>
      </c>
      <c r="AT196" s="209" t="s">
        <v>724</v>
      </c>
      <c r="AU196" s="209" t="s">
        <v>81</v>
      </c>
      <c r="AY196" s="17" t="s">
        <v>145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7" t="s">
        <v>79</v>
      </c>
      <c r="BK196" s="210">
        <f>ROUND(I196*H196,2)</f>
        <v>0</v>
      </c>
      <c r="BL196" s="17" t="s">
        <v>189</v>
      </c>
      <c r="BM196" s="209" t="s">
        <v>1377</v>
      </c>
    </row>
    <row r="197" s="2" customFormat="1" ht="16.5" customHeight="1">
      <c r="A197" s="38"/>
      <c r="B197" s="39"/>
      <c r="C197" s="238" t="s">
        <v>390</v>
      </c>
      <c r="D197" s="238" t="s">
        <v>724</v>
      </c>
      <c r="E197" s="239" t="s">
        <v>1378</v>
      </c>
      <c r="F197" s="240" t="s">
        <v>1379</v>
      </c>
      <c r="G197" s="241" t="s">
        <v>160</v>
      </c>
      <c r="H197" s="242">
        <v>1</v>
      </c>
      <c r="I197" s="243"/>
      <c r="J197" s="244">
        <f>ROUND(I197*H197,2)</f>
        <v>0</v>
      </c>
      <c r="K197" s="245"/>
      <c r="L197" s="246"/>
      <c r="M197" s="247" t="s">
        <v>19</v>
      </c>
      <c r="N197" s="248" t="s">
        <v>42</v>
      </c>
      <c r="O197" s="84"/>
      <c r="P197" s="207">
        <f>O197*H197</f>
        <v>0</v>
      </c>
      <c r="Q197" s="207">
        <v>0.012999999999999999</v>
      </c>
      <c r="R197" s="207">
        <f>Q197*H197</f>
        <v>0.012999999999999999</v>
      </c>
      <c r="S197" s="207">
        <v>0</v>
      </c>
      <c r="T197" s="20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9" t="s">
        <v>245</v>
      </c>
      <c r="AT197" s="209" t="s">
        <v>724</v>
      </c>
      <c r="AU197" s="209" t="s">
        <v>81</v>
      </c>
      <c r="AY197" s="17" t="s">
        <v>145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7" t="s">
        <v>79</v>
      </c>
      <c r="BK197" s="210">
        <f>ROUND(I197*H197,2)</f>
        <v>0</v>
      </c>
      <c r="BL197" s="17" t="s">
        <v>189</v>
      </c>
      <c r="BM197" s="209" t="s">
        <v>1380</v>
      </c>
    </row>
    <row r="198" s="2" customFormat="1" ht="24.15" customHeight="1">
      <c r="A198" s="38"/>
      <c r="B198" s="39"/>
      <c r="C198" s="238" t="s">
        <v>610</v>
      </c>
      <c r="D198" s="238" t="s">
        <v>724</v>
      </c>
      <c r="E198" s="239" t="s">
        <v>1381</v>
      </c>
      <c r="F198" s="240" t="s">
        <v>1382</v>
      </c>
      <c r="G198" s="241" t="s">
        <v>160</v>
      </c>
      <c r="H198" s="242">
        <v>12</v>
      </c>
      <c r="I198" s="243"/>
      <c r="J198" s="244">
        <f>ROUND(I198*H198,2)</f>
        <v>0</v>
      </c>
      <c r="K198" s="245"/>
      <c r="L198" s="246"/>
      <c r="M198" s="247" t="s">
        <v>19</v>
      </c>
      <c r="N198" s="248" t="s">
        <v>42</v>
      </c>
      <c r="O198" s="84"/>
      <c r="P198" s="207">
        <f>O198*H198</f>
        <v>0</v>
      </c>
      <c r="Q198" s="207">
        <v>0.0135</v>
      </c>
      <c r="R198" s="207">
        <f>Q198*H198</f>
        <v>0.16200000000000001</v>
      </c>
      <c r="S198" s="207">
        <v>0</v>
      </c>
      <c r="T198" s="20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9" t="s">
        <v>245</v>
      </c>
      <c r="AT198" s="209" t="s">
        <v>724</v>
      </c>
      <c r="AU198" s="209" t="s">
        <v>81</v>
      </c>
      <c r="AY198" s="17" t="s">
        <v>145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7" t="s">
        <v>79</v>
      </c>
      <c r="BK198" s="210">
        <f>ROUND(I198*H198,2)</f>
        <v>0</v>
      </c>
      <c r="BL198" s="17" t="s">
        <v>189</v>
      </c>
      <c r="BM198" s="209" t="s">
        <v>1383</v>
      </c>
    </row>
    <row r="199" s="2" customFormat="1" ht="24.15" customHeight="1">
      <c r="A199" s="38"/>
      <c r="B199" s="39"/>
      <c r="C199" s="238" t="s">
        <v>396</v>
      </c>
      <c r="D199" s="238" t="s">
        <v>724</v>
      </c>
      <c r="E199" s="239" t="s">
        <v>1384</v>
      </c>
      <c r="F199" s="240" t="s">
        <v>1385</v>
      </c>
      <c r="G199" s="241" t="s">
        <v>160</v>
      </c>
      <c r="H199" s="242">
        <v>5</v>
      </c>
      <c r="I199" s="243"/>
      <c r="J199" s="244">
        <f>ROUND(I199*H199,2)</f>
        <v>0</v>
      </c>
      <c r="K199" s="245"/>
      <c r="L199" s="246"/>
      <c r="M199" s="247" t="s">
        <v>19</v>
      </c>
      <c r="N199" s="248" t="s">
        <v>42</v>
      </c>
      <c r="O199" s="84"/>
      <c r="P199" s="207">
        <f>O199*H199</f>
        <v>0</v>
      </c>
      <c r="Q199" s="207">
        <v>0.0135</v>
      </c>
      <c r="R199" s="207">
        <f>Q199*H199</f>
        <v>0.067500000000000004</v>
      </c>
      <c r="S199" s="207">
        <v>0</v>
      </c>
      <c r="T199" s="20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9" t="s">
        <v>245</v>
      </c>
      <c r="AT199" s="209" t="s">
        <v>724</v>
      </c>
      <c r="AU199" s="209" t="s">
        <v>81</v>
      </c>
      <c r="AY199" s="17" t="s">
        <v>145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7" t="s">
        <v>79</v>
      </c>
      <c r="BK199" s="210">
        <f>ROUND(I199*H199,2)</f>
        <v>0</v>
      </c>
      <c r="BL199" s="17" t="s">
        <v>189</v>
      </c>
      <c r="BM199" s="209" t="s">
        <v>1386</v>
      </c>
    </row>
    <row r="200" s="2" customFormat="1" ht="16.5" customHeight="1">
      <c r="A200" s="38"/>
      <c r="B200" s="39"/>
      <c r="C200" s="238" t="s">
        <v>622</v>
      </c>
      <c r="D200" s="238" t="s">
        <v>724</v>
      </c>
      <c r="E200" s="239" t="s">
        <v>1387</v>
      </c>
      <c r="F200" s="240" t="s">
        <v>1388</v>
      </c>
      <c r="G200" s="241" t="s">
        <v>160</v>
      </c>
      <c r="H200" s="242">
        <v>17</v>
      </c>
      <c r="I200" s="243"/>
      <c r="J200" s="244">
        <f>ROUND(I200*H200,2)</f>
        <v>0</v>
      </c>
      <c r="K200" s="245"/>
      <c r="L200" s="246"/>
      <c r="M200" s="247" t="s">
        <v>19</v>
      </c>
      <c r="N200" s="248" t="s">
        <v>42</v>
      </c>
      <c r="O200" s="84"/>
      <c r="P200" s="207">
        <f>O200*H200</f>
        <v>0</v>
      </c>
      <c r="Q200" s="207">
        <v>0.0135</v>
      </c>
      <c r="R200" s="207">
        <f>Q200*H200</f>
        <v>0.22950000000000001</v>
      </c>
      <c r="S200" s="207">
        <v>0</v>
      </c>
      <c r="T200" s="20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9" t="s">
        <v>245</v>
      </c>
      <c r="AT200" s="209" t="s">
        <v>724</v>
      </c>
      <c r="AU200" s="209" t="s">
        <v>81</v>
      </c>
      <c r="AY200" s="17" t="s">
        <v>145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7" t="s">
        <v>79</v>
      </c>
      <c r="BK200" s="210">
        <f>ROUND(I200*H200,2)</f>
        <v>0</v>
      </c>
      <c r="BL200" s="17" t="s">
        <v>189</v>
      </c>
      <c r="BM200" s="209" t="s">
        <v>1389</v>
      </c>
    </row>
    <row r="201" s="2" customFormat="1" ht="16.5" customHeight="1">
      <c r="A201" s="38"/>
      <c r="B201" s="39"/>
      <c r="C201" s="197" t="s">
        <v>403</v>
      </c>
      <c r="D201" s="197" t="s">
        <v>148</v>
      </c>
      <c r="E201" s="198" t="s">
        <v>1390</v>
      </c>
      <c r="F201" s="199" t="s">
        <v>1391</v>
      </c>
      <c r="G201" s="200" t="s">
        <v>1326</v>
      </c>
      <c r="H201" s="201">
        <v>2</v>
      </c>
      <c r="I201" s="202"/>
      <c r="J201" s="203">
        <f>ROUND(I201*H201,2)</f>
        <v>0</v>
      </c>
      <c r="K201" s="204"/>
      <c r="L201" s="44"/>
      <c r="M201" s="205" t="s">
        <v>19</v>
      </c>
      <c r="N201" s="206" t="s">
        <v>42</v>
      </c>
      <c r="O201" s="84"/>
      <c r="P201" s="207">
        <f>O201*H201</f>
        <v>0</v>
      </c>
      <c r="Q201" s="207">
        <v>0</v>
      </c>
      <c r="R201" s="207">
        <f>Q201*H201</f>
        <v>0</v>
      </c>
      <c r="S201" s="207">
        <v>0.0178</v>
      </c>
      <c r="T201" s="208">
        <f>S201*H201</f>
        <v>0.0356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9" t="s">
        <v>189</v>
      </c>
      <c r="AT201" s="209" t="s">
        <v>148</v>
      </c>
      <c r="AU201" s="209" t="s">
        <v>81</v>
      </c>
      <c r="AY201" s="17" t="s">
        <v>145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7" t="s">
        <v>79</v>
      </c>
      <c r="BK201" s="210">
        <f>ROUND(I201*H201,2)</f>
        <v>0</v>
      </c>
      <c r="BL201" s="17" t="s">
        <v>189</v>
      </c>
      <c r="BM201" s="209" t="s">
        <v>1392</v>
      </c>
    </row>
    <row r="202" s="2" customFormat="1" ht="24.15" customHeight="1">
      <c r="A202" s="38"/>
      <c r="B202" s="39"/>
      <c r="C202" s="197" t="s">
        <v>630</v>
      </c>
      <c r="D202" s="197" t="s">
        <v>148</v>
      </c>
      <c r="E202" s="198" t="s">
        <v>1393</v>
      </c>
      <c r="F202" s="199" t="s">
        <v>1394</v>
      </c>
      <c r="G202" s="200" t="s">
        <v>1326</v>
      </c>
      <c r="H202" s="201">
        <v>9</v>
      </c>
      <c r="I202" s="202"/>
      <c r="J202" s="203">
        <f>ROUND(I202*H202,2)</f>
        <v>0</v>
      </c>
      <c r="K202" s="204"/>
      <c r="L202" s="44"/>
      <c r="M202" s="205" t="s">
        <v>19</v>
      </c>
      <c r="N202" s="206" t="s">
        <v>42</v>
      </c>
      <c r="O202" s="84"/>
      <c r="P202" s="207">
        <f>O202*H202</f>
        <v>0</v>
      </c>
      <c r="Q202" s="207">
        <v>0</v>
      </c>
      <c r="R202" s="207">
        <f>Q202*H202</f>
        <v>0</v>
      </c>
      <c r="S202" s="207">
        <v>0.087999999999999995</v>
      </c>
      <c r="T202" s="208">
        <f>S202*H202</f>
        <v>0.79199999999999993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9" t="s">
        <v>189</v>
      </c>
      <c r="AT202" s="209" t="s">
        <v>148</v>
      </c>
      <c r="AU202" s="209" t="s">
        <v>81</v>
      </c>
      <c r="AY202" s="17" t="s">
        <v>145</v>
      </c>
      <c r="BE202" s="210">
        <f>IF(N202="základní",J202,0)</f>
        <v>0</v>
      </c>
      <c r="BF202" s="210">
        <f>IF(N202="snížená",J202,0)</f>
        <v>0</v>
      </c>
      <c r="BG202" s="210">
        <f>IF(N202="zákl. přenesená",J202,0)</f>
        <v>0</v>
      </c>
      <c r="BH202" s="210">
        <f>IF(N202="sníž. přenesená",J202,0)</f>
        <v>0</v>
      </c>
      <c r="BI202" s="210">
        <f>IF(N202="nulová",J202,0)</f>
        <v>0</v>
      </c>
      <c r="BJ202" s="17" t="s">
        <v>79</v>
      </c>
      <c r="BK202" s="210">
        <f>ROUND(I202*H202,2)</f>
        <v>0</v>
      </c>
      <c r="BL202" s="17" t="s">
        <v>189</v>
      </c>
      <c r="BM202" s="209" t="s">
        <v>1395</v>
      </c>
    </row>
    <row r="203" s="2" customFormat="1" ht="24.15" customHeight="1">
      <c r="A203" s="38"/>
      <c r="B203" s="39"/>
      <c r="C203" s="197" t="s">
        <v>407</v>
      </c>
      <c r="D203" s="197" t="s">
        <v>148</v>
      </c>
      <c r="E203" s="198" t="s">
        <v>1396</v>
      </c>
      <c r="F203" s="199" t="s">
        <v>1397</v>
      </c>
      <c r="G203" s="200" t="s">
        <v>1326</v>
      </c>
      <c r="H203" s="201">
        <v>9</v>
      </c>
      <c r="I203" s="202"/>
      <c r="J203" s="203">
        <f>ROUND(I203*H203,2)</f>
        <v>0</v>
      </c>
      <c r="K203" s="204"/>
      <c r="L203" s="44"/>
      <c r="M203" s="205" t="s">
        <v>19</v>
      </c>
      <c r="N203" s="206" t="s">
        <v>42</v>
      </c>
      <c r="O203" s="84"/>
      <c r="P203" s="207">
        <f>O203*H203</f>
        <v>0</v>
      </c>
      <c r="Q203" s="207">
        <v>0</v>
      </c>
      <c r="R203" s="207">
        <f>Q203*H203</f>
        <v>0</v>
      </c>
      <c r="S203" s="207">
        <v>0.024500000000000001</v>
      </c>
      <c r="T203" s="208">
        <f>S203*H203</f>
        <v>0.2205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9" t="s">
        <v>189</v>
      </c>
      <c r="AT203" s="209" t="s">
        <v>148</v>
      </c>
      <c r="AU203" s="209" t="s">
        <v>81</v>
      </c>
      <c r="AY203" s="17" t="s">
        <v>145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7" t="s">
        <v>79</v>
      </c>
      <c r="BK203" s="210">
        <f>ROUND(I203*H203,2)</f>
        <v>0</v>
      </c>
      <c r="BL203" s="17" t="s">
        <v>189</v>
      </c>
      <c r="BM203" s="209" t="s">
        <v>1398</v>
      </c>
    </row>
    <row r="204" s="2" customFormat="1" ht="24.15" customHeight="1">
      <c r="A204" s="38"/>
      <c r="B204" s="39"/>
      <c r="C204" s="197" t="s">
        <v>646</v>
      </c>
      <c r="D204" s="197" t="s">
        <v>148</v>
      </c>
      <c r="E204" s="198" t="s">
        <v>1399</v>
      </c>
      <c r="F204" s="199" t="s">
        <v>1400</v>
      </c>
      <c r="G204" s="200" t="s">
        <v>1326</v>
      </c>
      <c r="H204" s="201">
        <v>3</v>
      </c>
      <c r="I204" s="202"/>
      <c r="J204" s="203">
        <f>ROUND(I204*H204,2)</f>
        <v>0</v>
      </c>
      <c r="K204" s="204"/>
      <c r="L204" s="44"/>
      <c r="M204" s="205" t="s">
        <v>19</v>
      </c>
      <c r="N204" s="206" t="s">
        <v>42</v>
      </c>
      <c r="O204" s="84"/>
      <c r="P204" s="207">
        <f>O204*H204</f>
        <v>0</v>
      </c>
      <c r="Q204" s="207">
        <v>0.00017000000000000001</v>
      </c>
      <c r="R204" s="207">
        <f>Q204*H204</f>
        <v>0.00051000000000000004</v>
      </c>
      <c r="S204" s="207">
        <v>0</v>
      </c>
      <c r="T204" s="20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9" t="s">
        <v>189</v>
      </c>
      <c r="AT204" s="209" t="s">
        <v>148</v>
      </c>
      <c r="AU204" s="209" t="s">
        <v>81</v>
      </c>
      <c r="AY204" s="17" t="s">
        <v>145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7" t="s">
        <v>79</v>
      </c>
      <c r="BK204" s="210">
        <f>ROUND(I204*H204,2)</f>
        <v>0</v>
      </c>
      <c r="BL204" s="17" t="s">
        <v>189</v>
      </c>
      <c r="BM204" s="209" t="s">
        <v>1401</v>
      </c>
    </row>
    <row r="205" s="2" customFormat="1" ht="49.05" customHeight="1">
      <c r="A205" s="38"/>
      <c r="B205" s="39"/>
      <c r="C205" s="238" t="s">
        <v>412</v>
      </c>
      <c r="D205" s="238" t="s">
        <v>724</v>
      </c>
      <c r="E205" s="239" t="s">
        <v>1402</v>
      </c>
      <c r="F205" s="240" t="s">
        <v>1403</v>
      </c>
      <c r="G205" s="241" t="s">
        <v>160</v>
      </c>
      <c r="H205" s="242">
        <v>3</v>
      </c>
      <c r="I205" s="243"/>
      <c r="J205" s="244">
        <f>ROUND(I205*H205,2)</f>
        <v>0</v>
      </c>
      <c r="K205" s="245"/>
      <c r="L205" s="246"/>
      <c r="M205" s="247" t="s">
        <v>19</v>
      </c>
      <c r="N205" s="248" t="s">
        <v>42</v>
      </c>
      <c r="O205" s="84"/>
      <c r="P205" s="207">
        <f>O205*H205</f>
        <v>0</v>
      </c>
      <c r="Q205" s="207">
        <v>0.01</v>
      </c>
      <c r="R205" s="207">
        <f>Q205*H205</f>
        <v>0.029999999999999999</v>
      </c>
      <c r="S205" s="207">
        <v>0</v>
      </c>
      <c r="T205" s="20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9" t="s">
        <v>245</v>
      </c>
      <c r="AT205" s="209" t="s">
        <v>724</v>
      </c>
      <c r="AU205" s="209" t="s">
        <v>81</v>
      </c>
      <c r="AY205" s="17" t="s">
        <v>145</v>
      </c>
      <c r="BE205" s="210">
        <f>IF(N205="základní",J205,0)</f>
        <v>0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7" t="s">
        <v>79</v>
      </c>
      <c r="BK205" s="210">
        <f>ROUND(I205*H205,2)</f>
        <v>0</v>
      </c>
      <c r="BL205" s="17" t="s">
        <v>189</v>
      </c>
      <c r="BM205" s="209" t="s">
        <v>1404</v>
      </c>
    </row>
    <row r="206" s="12" customFormat="1">
      <c r="A206" s="12"/>
      <c r="B206" s="211"/>
      <c r="C206" s="212"/>
      <c r="D206" s="213" t="s">
        <v>153</v>
      </c>
      <c r="E206" s="214" t="s">
        <v>19</v>
      </c>
      <c r="F206" s="215" t="s">
        <v>1405</v>
      </c>
      <c r="G206" s="212"/>
      <c r="H206" s="216">
        <v>2</v>
      </c>
      <c r="I206" s="217"/>
      <c r="J206" s="212"/>
      <c r="K206" s="212"/>
      <c r="L206" s="218"/>
      <c r="M206" s="219"/>
      <c r="N206" s="220"/>
      <c r="O206" s="220"/>
      <c r="P206" s="220"/>
      <c r="Q206" s="220"/>
      <c r="R206" s="220"/>
      <c r="S206" s="220"/>
      <c r="T206" s="221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22" t="s">
        <v>153</v>
      </c>
      <c r="AU206" s="222" t="s">
        <v>81</v>
      </c>
      <c r="AV206" s="12" t="s">
        <v>81</v>
      </c>
      <c r="AW206" s="12" t="s">
        <v>33</v>
      </c>
      <c r="AX206" s="12" t="s">
        <v>71</v>
      </c>
      <c r="AY206" s="222" t="s">
        <v>145</v>
      </c>
    </row>
    <row r="207" s="12" customFormat="1">
      <c r="A207" s="12"/>
      <c r="B207" s="211"/>
      <c r="C207" s="212"/>
      <c r="D207" s="213" t="s">
        <v>153</v>
      </c>
      <c r="E207" s="214" t="s">
        <v>19</v>
      </c>
      <c r="F207" s="215" t="s">
        <v>1406</v>
      </c>
      <c r="G207" s="212"/>
      <c r="H207" s="216">
        <v>1</v>
      </c>
      <c r="I207" s="217"/>
      <c r="J207" s="212"/>
      <c r="K207" s="212"/>
      <c r="L207" s="218"/>
      <c r="M207" s="219"/>
      <c r="N207" s="220"/>
      <c r="O207" s="220"/>
      <c r="P207" s="220"/>
      <c r="Q207" s="220"/>
      <c r="R207" s="220"/>
      <c r="S207" s="220"/>
      <c r="T207" s="221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22" t="s">
        <v>153</v>
      </c>
      <c r="AU207" s="222" t="s">
        <v>81</v>
      </c>
      <c r="AV207" s="12" t="s">
        <v>81</v>
      </c>
      <c r="AW207" s="12" t="s">
        <v>33</v>
      </c>
      <c r="AX207" s="12" t="s">
        <v>71</v>
      </c>
      <c r="AY207" s="222" t="s">
        <v>145</v>
      </c>
    </row>
    <row r="208" s="13" customFormat="1">
      <c r="A208" s="13"/>
      <c r="B208" s="223"/>
      <c r="C208" s="224"/>
      <c r="D208" s="213" t="s">
        <v>153</v>
      </c>
      <c r="E208" s="225" t="s">
        <v>19</v>
      </c>
      <c r="F208" s="226" t="s">
        <v>155</v>
      </c>
      <c r="G208" s="224"/>
      <c r="H208" s="227">
        <v>3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153</v>
      </c>
      <c r="AU208" s="233" t="s">
        <v>81</v>
      </c>
      <c r="AV208" s="13" t="s">
        <v>152</v>
      </c>
      <c r="AW208" s="13" t="s">
        <v>33</v>
      </c>
      <c r="AX208" s="13" t="s">
        <v>79</v>
      </c>
      <c r="AY208" s="233" t="s">
        <v>145</v>
      </c>
    </row>
    <row r="209" s="2" customFormat="1" ht="24.15" customHeight="1">
      <c r="A209" s="38"/>
      <c r="B209" s="39"/>
      <c r="C209" s="197" t="s">
        <v>656</v>
      </c>
      <c r="D209" s="197" t="s">
        <v>148</v>
      </c>
      <c r="E209" s="198" t="s">
        <v>1407</v>
      </c>
      <c r="F209" s="199" t="s">
        <v>1408</v>
      </c>
      <c r="G209" s="200" t="s">
        <v>1326</v>
      </c>
      <c r="H209" s="201">
        <v>1</v>
      </c>
      <c r="I209" s="202"/>
      <c r="J209" s="203">
        <f>ROUND(I209*H209,2)</f>
        <v>0</v>
      </c>
      <c r="K209" s="204"/>
      <c r="L209" s="44"/>
      <c r="M209" s="205" t="s">
        <v>19</v>
      </c>
      <c r="N209" s="206" t="s">
        <v>42</v>
      </c>
      <c r="O209" s="84"/>
      <c r="P209" s="207">
        <f>O209*H209</f>
        <v>0</v>
      </c>
      <c r="Q209" s="207">
        <v>0</v>
      </c>
      <c r="R209" s="207">
        <f>Q209*H209</f>
        <v>0</v>
      </c>
      <c r="S209" s="207">
        <v>0.034700000000000002</v>
      </c>
      <c r="T209" s="208">
        <f>S209*H209</f>
        <v>0.034700000000000002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9" t="s">
        <v>189</v>
      </c>
      <c r="AT209" s="209" t="s">
        <v>148</v>
      </c>
      <c r="AU209" s="209" t="s">
        <v>81</v>
      </c>
      <c r="AY209" s="17" t="s">
        <v>145</v>
      </c>
      <c r="BE209" s="210">
        <f>IF(N209="základní",J209,0)</f>
        <v>0</v>
      </c>
      <c r="BF209" s="210">
        <f>IF(N209="snížená",J209,0)</f>
        <v>0</v>
      </c>
      <c r="BG209" s="210">
        <f>IF(N209="zákl. přenesená",J209,0)</f>
        <v>0</v>
      </c>
      <c r="BH209" s="210">
        <f>IF(N209="sníž. přenesená",J209,0)</f>
        <v>0</v>
      </c>
      <c r="BI209" s="210">
        <f>IF(N209="nulová",J209,0)</f>
        <v>0</v>
      </c>
      <c r="BJ209" s="17" t="s">
        <v>79</v>
      </c>
      <c r="BK209" s="210">
        <f>ROUND(I209*H209,2)</f>
        <v>0</v>
      </c>
      <c r="BL209" s="17" t="s">
        <v>189</v>
      </c>
      <c r="BM209" s="209" t="s">
        <v>1409</v>
      </c>
    </row>
    <row r="210" s="2" customFormat="1" ht="16.5" customHeight="1">
      <c r="A210" s="38"/>
      <c r="B210" s="39"/>
      <c r="C210" s="197" t="s">
        <v>420</v>
      </c>
      <c r="D210" s="197" t="s">
        <v>148</v>
      </c>
      <c r="E210" s="198" t="s">
        <v>1410</v>
      </c>
      <c r="F210" s="199" t="s">
        <v>1411</v>
      </c>
      <c r="G210" s="200" t="s">
        <v>1326</v>
      </c>
      <c r="H210" s="201">
        <v>2</v>
      </c>
      <c r="I210" s="202"/>
      <c r="J210" s="203">
        <f>ROUND(I210*H210,2)</f>
        <v>0</v>
      </c>
      <c r="K210" s="204"/>
      <c r="L210" s="44"/>
      <c r="M210" s="205" t="s">
        <v>19</v>
      </c>
      <c r="N210" s="206" t="s">
        <v>42</v>
      </c>
      <c r="O210" s="84"/>
      <c r="P210" s="207">
        <f>O210*H210</f>
        <v>0</v>
      </c>
      <c r="Q210" s="207">
        <v>0.00059000000000000003</v>
      </c>
      <c r="R210" s="207">
        <f>Q210*H210</f>
        <v>0.0011800000000000001</v>
      </c>
      <c r="S210" s="207">
        <v>0</v>
      </c>
      <c r="T210" s="20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9" t="s">
        <v>189</v>
      </c>
      <c r="AT210" s="209" t="s">
        <v>148</v>
      </c>
      <c r="AU210" s="209" t="s">
        <v>81</v>
      </c>
      <c r="AY210" s="17" t="s">
        <v>145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7" t="s">
        <v>79</v>
      </c>
      <c r="BK210" s="210">
        <f>ROUND(I210*H210,2)</f>
        <v>0</v>
      </c>
      <c r="BL210" s="17" t="s">
        <v>189</v>
      </c>
      <c r="BM210" s="209" t="s">
        <v>1412</v>
      </c>
    </row>
    <row r="211" s="2" customFormat="1" ht="16.5" customHeight="1">
      <c r="A211" s="38"/>
      <c r="B211" s="39"/>
      <c r="C211" s="238" t="s">
        <v>663</v>
      </c>
      <c r="D211" s="238" t="s">
        <v>724</v>
      </c>
      <c r="E211" s="239" t="s">
        <v>1413</v>
      </c>
      <c r="F211" s="240" t="s">
        <v>1414</v>
      </c>
      <c r="G211" s="241" t="s">
        <v>160</v>
      </c>
      <c r="H211" s="242">
        <v>2</v>
      </c>
      <c r="I211" s="243"/>
      <c r="J211" s="244">
        <f>ROUND(I211*H211,2)</f>
        <v>0</v>
      </c>
      <c r="K211" s="245"/>
      <c r="L211" s="246"/>
      <c r="M211" s="247" t="s">
        <v>19</v>
      </c>
      <c r="N211" s="248" t="s">
        <v>42</v>
      </c>
      <c r="O211" s="84"/>
      <c r="P211" s="207">
        <f>O211*H211</f>
        <v>0</v>
      </c>
      <c r="Q211" s="207">
        <v>0.0060000000000000001</v>
      </c>
      <c r="R211" s="207">
        <f>Q211*H211</f>
        <v>0.012</v>
      </c>
      <c r="S211" s="207">
        <v>0</v>
      </c>
      <c r="T211" s="20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9" t="s">
        <v>245</v>
      </c>
      <c r="AT211" s="209" t="s">
        <v>724</v>
      </c>
      <c r="AU211" s="209" t="s">
        <v>81</v>
      </c>
      <c r="AY211" s="17" t="s">
        <v>145</v>
      </c>
      <c r="BE211" s="210">
        <f>IF(N211="základní",J211,0)</f>
        <v>0</v>
      </c>
      <c r="BF211" s="210">
        <f>IF(N211="snížená",J211,0)</f>
        <v>0</v>
      </c>
      <c r="BG211" s="210">
        <f>IF(N211="zákl. přenesená",J211,0)</f>
        <v>0</v>
      </c>
      <c r="BH211" s="210">
        <f>IF(N211="sníž. přenesená",J211,0)</f>
        <v>0</v>
      </c>
      <c r="BI211" s="210">
        <f>IF(N211="nulová",J211,0)</f>
        <v>0</v>
      </c>
      <c r="BJ211" s="17" t="s">
        <v>79</v>
      </c>
      <c r="BK211" s="210">
        <f>ROUND(I211*H211,2)</f>
        <v>0</v>
      </c>
      <c r="BL211" s="17" t="s">
        <v>189</v>
      </c>
      <c r="BM211" s="209" t="s">
        <v>1415</v>
      </c>
    </row>
    <row r="212" s="2" customFormat="1" ht="16.5" customHeight="1">
      <c r="A212" s="38"/>
      <c r="B212" s="39"/>
      <c r="C212" s="197" t="s">
        <v>423</v>
      </c>
      <c r="D212" s="197" t="s">
        <v>148</v>
      </c>
      <c r="E212" s="198" t="s">
        <v>1416</v>
      </c>
      <c r="F212" s="199" t="s">
        <v>1417</v>
      </c>
      <c r="G212" s="200" t="s">
        <v>160</v>
      </c>
      <c r="H212" s="201">
        <v>2</v>
      </c>
      <c r="I212" s="202"/>
      <c r="J212" s="203">
        <f>ROUND(I212*H212,2)</f>
        <v>0</v>
      </c>
      <c r="K212" s="204"/>
      <c r="L212" s="44"/>
      <c r="M212" s="205" t="s">
        <v>19</v>
      </c>
      <c r="N212" s="206" t="s">
        <v>42</v>
      </c>
      <c r="O212" s="84"/>
      <c r="P212" s="207">
        <f>O212*H212</f>
        <v>0</v>
      </c>
      <c r="Q212" s="207">
        <v>0</v>
      </c>
      <c r="R212" s="207">
        <f>Q212*H212</f>
        <v>0</v>
      </c>
      <c r="S212" s="207">
        <v>0.00048999999999999998</v>
      </c>
      <c r="T212" s="208">
        <f>S212*H212</f>
        <v>0.00097999999999999997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9" t="s">
        <v>189</v>
      </c>
      <c r="AT212" s="209" t="s">
        <v>148</v>
      </c>
      <c r="AU212" s="209" t="s">
        <v>81</v>
      </c>
      <c r="AY212" s="17" t="s">
        <v>145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7" t="s">
        <v>79</v>
      </c>
      <c r="BK212" s="210">
        <f>ROUND(I212*H212,2)</f>
        <v>0</v>
      </c>
      <c r="BL212" s="17" t="s">
        <v>189</v>
      </c>
      <c r="BM212" s="209" t="s">
        <v>1418</v>
      </c>
    </row>
    <row r="213" s="2" customFormat="1" ht="24.15" customHeight="1">
      <c r="A213" s="38"/>
      <c r="B213" s="39"/>
      <c r="C213" s="197" t="s">
        <v>676</v>
      </c>
      <c r="D213" s="197" t="s">
        <v>148</v>
      </c>
      <c r="E213" s="198" t="s">
        <v>1419</v>
      </c>
      <c r="F213" s="199" t="s">
        <v>1420</v>
      </c>
      <c r="G213" s="200" t="s">
        <v>160</v>
      </c>
      <c r="H213" s="201">
        <v>1</v>
      </c>
      <c r="I213" s="202"/>
      <c r="J213" s="203">
        <f>ROUND(I213*H213,2)</f>
        <v>0</v>
      </c>
      <c r="K213" s="204"/>
      <c r="L213" s="44"/>
      <c r="M213" s="205" t="s">
        <v>19</v>
      </c>
      <c r="N213" s="206" t="s">
        <v>42</v>
      </c>
      <c r="O213" s="84"/>
      <c r="P213" s="207">
        <f>O213*H213</f>
        <v>0</v>
      </c>
      <c r="Q213" s="207">
        <v>0.00109</v>
      </c>
      <c r="R213" s="207">
        <f>Q213*H213</f>
        <v>0.00109</v>
      </c>
      <c r="S213" s="207">
        <v>0</v>
      </c>
      <c r="T213" s="20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9" t="s">
        <v>189</v>
      </c>
      <c r="AT213" s="209" t="s">
        <v>148</v>
      </c>
      <c r="AU213" s="209" t="s">
        <v>81</v>
      </c>
      <c r="AY213" s="17" t="s">
        <v>145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7" t="s">
        <v>79</v>
      </c>
      <c r="BK213" s="210">
        <f>ROUND(I213*H213,2)</f>
        <v>0</v>
      </c>
      <c r="BL213" s="17" t="s">
        <v>189</v>
      </c>
      <c r="BM213" s="209" t="s">
        <v>1421</v>
      </c>
    </row>
    <row r="214" s="2" customFormat="1" ht="16.5" customHeight="1">
      <c r="A214" s="38"/>
      <c r="B214" s="39"/>
      <c r="C214" s="197" t="s">
        <v>428</v>
      </c>
      <c r="D214" s="197" t="s">
        <v>148</v>
      </c>
      <c r="E214" s="198" t="s">
        <v>1422</v>
      </c>
      <c r="F214" s="199" t="s">
        <v>1423</v>
      </c>
      <c r="G214" s="200" t="s">
        <v>1326</v>
      </c>
      <c r="H214" s="201">
        <v>15</v>
      </c>
      <c r="I214" s="202"/>
      <c r="J214" s="203">
        <f>ROUND(I214*H214,2)</f>
        <v>0</v>
      </c>
      <c r="K214" s="204"/>
      <c r="L214" s="44"/>
      <c r="M214" s="205" t="s">
        <v>19</v>
      </c>
      <c r="N214" s="206" t="s">
        <v>42</v>
      </c>
      <c r="O214" s="84"/>
      <c r="P214" s="207">
        <f>O214*H214</f>
        <v>0</v>
      </c>
      <c r="Q214" s="207">
        <v>0</v>
      </c>
      <c r="R214" s="207">
        <f>Q214*H214</f>
        <v>0</v>
      </c>
      <c r="S214" s="207">
        <v>0.00156</v>
      </c>
      <c r="T214" s="208">
        <f>S214*H214</f>
        <v>0.023400000000000001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9" t="s">
        <v>189</v>
      </c>
      <c r="AT214" s="209" t="s">
        <v>148</v>
      </c>
      <c r="AU214" s="209" t="s">
        <v>81</v>
      </c>
      <c r="AY214" s="17" t="s">
        <v>145</v>
      </c>
      <c r="BE214" s="210">
        <f>IF(N214="základní",J214,0)</f>
        <v>0</v>
      </c>
      <c r="BF214" s="210">
        <f>IF(N214="snížená",J214,0)</f>
        <v>0</v>
      </c>
      <c r="BG214" s="210">
        <f>IF(N214="zákl. přenesená",J214,0)</f>
        <v>0</v>
      </c>
      <c r="BH214" s="210">
        <f>IF(N214="sníž. přenesená",J214,0)</f>
        <v>0</v>
      </c>
      <c r="BI214" s="210">
        <f>IF(N214="nulová",J214,0)</f>
        <v>0</v>
      </c>
      <c r="BJ214" s="17" t="s">
        <v>79</v>
      </c>
      <c r="BK214" s="210">
        <f>ROUND(I214*H214,2)</f>
        <v>0</v>
      </c>
      <c r="BL214" s="17" t="s">
        <v>189</v>
      </c>
      <c r="BM214" s="209" t="s">
        <v>1424</v>
      </c>
    </row>
    <row r="215" s="2" customFormat="1" ht="24.15" customHeight="1">
      <c r="A215" s="38"/>
      <c r="B215" s="39"/>
      <c r="C215" s="197" t="s">
        <v>685</v>
      </c>
      <c r="D215" s="197" t="s">
        <v>148</v>
      </c>
      <c r="E215" s="198" t="s">
        <v>1425</v>
      </c>
      <c r="F215" s="199" t="s">
        <v>1426</v>
      </c>
      <c r="G215" s="200" t="s">
        <v>160</v>
      </c>
      <c r="H215" s="201">
        <v>2</v>
      </c>
      <c r="I215" s="202"/>
      <c r="J215" s="203">
        <f>ROUND(I215*H215,2)</f>
        <v>0</v>
      </c>
      <c r="K215" s="204"/>
      <c r="L215" s="44"/>
      <c r="M215" s="205" t="s">
        <v>19</v>
      </c>
      <c r="N215" s="206" t="s">
        <v>42</v>
      </c>
      <c r="O215" s="84"/>
      <c r="P215" s="207">
        <f>O215*H215</f>
        <v>0</v>
      </c>
      <c r="Q215" s="207">
        <v>0.00016000000000000001</v>
      </c>
      <c r="R215" s="207">
        <f>Q215*H215</f>
        <v>0.00032000000000000003</v>
      </c>
      <c r="S215" s="207">
        <v>0</v>
      </c>
      <c r="T215" s="20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9" t="s">
        <v>189</v>
      </c>
      <c r="AT215" s="209" t="s">
        <v>148</v>
      </c>
      <c r="AU215" s="209" t="s">
        <v>81</v>
      </c>
      <c r="AY215" s="17" t="s">
        <v>145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7" t="s">
        <v>79</v>
      </c>
      <c r="BK215" s="210">
        <f>ROUND(I215*H215,2)</f>
        <v>0</v>
      </c>
      <c r="BL215" s="17" t="s">
        <v>189</v>
      </c>
      <c r="BM215" s="209" t="s">
        <v>1427</v>
      </c>
    </row>
    <row r="216" s="2" customFormat="1" ht="21.75" customHeight="1">
      <c r="A216" s="38"/>
      <c r="B216" s="39"/>
      <c r="C216" s="197" t="s">
        <v>431</v>
      </c>
      <c r="D216" s="197" t="s">
        <v>148</v>
      </c>
      <c r="E216" s="198" t="s">
        <v>1428</v>
      </c>
      <c r="F216" s="199" t="s">
        <v>1429</v>
      </c>
      <c r="G216" s="200" t="s">
        <v>160</v>
      </c>
      <c r="H216" s="201">
        <v>1</v>
      </c>
      <c r="I216" s="202"/>
      <c r="J216" s="203">
        <f>ROUND(I216*H216,2)</f>
        <v>0</v>
      </c>
      <c r="K216" s="204"/>
      <c r="L216" s="44"/>
      <c r="M216" s="205" t="s">
        <v>19</v>
      </c>
      <c r="N216" s="206" t="s">
        <v>42</v>
      </c>
      <c r="O216" s="84"/>
      <c r="P216" s="207">
        <f>O216*H216</f>
        <v>0</v>
      </c>
      <c r="Q216" s="207">
        <v>0.00016000000000000001</v>
      </c>
      <c r="R216" s="207">
        <f>Q216*H216</f>
        <v>0.00016000000000000001</v>
      </c>
      <c r="S216" s="207">
        <v>0</v>
      </c>
      <c r="T216" s="20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9" t="s">
        <v>189</v>
      </c>
      <c r="AT216" s="209" t="s">
        <v>148</v>
      </c>
      <c r="AU216" s="209" t="s">
        <v>81</v>
      </c>
      <c r="AY216" s="17" t="s">
        <v>145</v>
      </c>
      <c r="BE216" s="210">
        <f>IF(N216="základní",J216,0)</f>
        <v>0</v>
      </c>
      <c r="BF216" s="210">
        <f>IF(N216="snížená",J216,0)</f>
        <v>0</v>
      </c>
      <c r="BG216" s="210">
        <f>IF(N216="zákl. přenesená",J216,0)</f>
        <v>0</v>
      </c>
      <c r="BH216" s="210">
        <f>IF(N216="sníž. přenesená",J216,0)</f>
        <v>0</v>
      </c>
      <c r="BI216" s="210">
        <f>IF(N216="nulová",J216,0)</f>
        <v>0</v>
      </c>
      <c r="BJ216" s="17" t="s">
        <v>79</v>
      </c>
      <c r="BK216" s="210">
        <f>ROUND(I216*H216,2)</f>
        <v>0</v>
      </c>
      <c r="BL216" s="17" t="s">
        <v>189</v>
      </c>
      <c r="BM216" s="209" t="s">
        <v>1430</v>
      </c>
    </row>
    <row r="217" s="2" customFormat="1" ht="24.15" customHeight="1">
      <c r="A217" s="38"/>
      <c r="B217" s="39"/>
      <c r="C217" s="238" t="s">
        <v>692</v>
      </c>
      <c r="D217" s="238" t="s">
        <v>724</v>
      </c>
      <c r="E217" s="239" t="s">
        <v>1431</v>
      </c>
      <c r="F217" s="240" t="s">
        <v>1432</v>
      </c>
      <c r="G217" s="241" t="s">
        <v>160</v>
      </c>
      <c r="H217" s="242">
        <v>3</v>
      </c>
      <c r="I217" s="243"/>
      <c r="J217" s="244">
        <f>ROUND(I217*H217,2)</f>
        <v>0</v>
      </c>
      <c r="K217" s="245"/>
      <c r="L217" s="246"/>
      <c r="M217" s="247" t="s">
        <v>19</v>
      </c>
      <c r="N217" s="248" t="s">
        <v>42</v>
      </c>
      <c r="O217" s="84"/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9" t="s">
        <v>245</v>
      </c>
      <c r="AT217" s="209" t="s">
        <v>724</v>
      </c>
      <c r="AU217" s="209" t="s">
        <v>81</v>
      </c>
      <c r="AY217" s="17" t="s">
        <v>145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7" t="s">
        <v>79</v>
      </c>
      <c r="BK217" s="210">
        <f>ROUND(I217*H217,2)</f>
        <v>0</v>
      </c>
      <c r="BL217" s="17" t="s">
        <v>189</v>
      </c>
      <c r="BM217" s="209" t="s">
        <v>1433</v>
      </c>
    </row>
    <row r="218" s="2" customFormat="1" ht="21.75" customHeight="1">
      <c r="A218" s="38"/>
      <c r="B218" s="39"/>
      <c r="C218" s="197" t="s">
        <v>435</v>
      </c>
      <c r="D218" s="197" t="s">
        <v>148</v>
      </c>
      <c r="E218" s="198" t="s">
        <v>1434</v>
      </c>
      <c r="F218" s="199" t="s">
        <v>1435</v>
      </c>
      <c r="G218" s="200" t="s">
        <v>160</v>
      </c>
      <c r="H218" s="201">
        <v>9</v>
      </c>
      <c r="I218" s="202"/>
      <c r="J218" s="203">
        <f>ROUND(I218*H218,2)</f>
        <v>0</v>
      </c>
      <c r="K218" s="204"/>
      <c r="L218" s="44"/>
      <c r="M218" s="205" t="s">
        <v>19</v>
      </c>
      <c r="N218" s="206" t="s">
        <v>42</v>
      </c>
      <c r="O218" s="84"/>
      <c r="P218" s="207">
        <f>O218*H218</f>
        <v>0</v>
      </c>
      <c r="Q218" s="207">
        <v>4.0000000000000003E-05</v>
      </c>
      <c r="R218" s="207">
        <f>Q218*H218</f>
        <v>0.00036000000000000002</v>
      </c>
      <c r="S218" s="207">
        <v>0</v>
      </c>
      <c r="T218" s="20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9" t="s">
        <v>189</v>
      </c>
      <c r="AT218" s="209" t="s">
        <v>148</v>
      </c>
      <c r="AU218" s="209" t="s">
        <v>81</v>
      </c>
      <c r="AY218" s="17" t="s">
        <v>145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7" t="s">
        <v>79</v>
      </c>
      <c r="BK218" s="210">
        <f>ROUND(I218*H218,2)</f>
        <v>0</v>
      </c>
      <c r="BL218" s="17" t="s">
        <v>189</v>
      </c>
      <c r="BM218" s="209" t="s">
        <v>1436</v>
      </c>
    </row>
    <row r="219" s="2" customFormat="1" ht="37.8" customHeight="1">
      <c r="A219" s="38"/>
      <c r="B219" s="39"/>
      <c r="C219" s="238" t="s">
        <v>448</v>
      </c>
      <c r="D219" s="238" t="s">
        <v>724</v>
      </c>
      <c r="E219" s="239" t="s">
        <v>1437</v>
      </c>
      <c r="F219" s="240" t="s">
        <v>1438</v>
      </c>
      <c r="G219" s="241" t="s">
        <v>160</v>
      </c>
      <c r="H219" s="242">
        <v>9</v>
      </c>
      <c r="I219" s="243"/>
      <c r="J219" s="244">
        <f>ROUND(I219*H219,2)</f>
        <v>0</v>
      </c>
      <c r="K219" s="245"/>
      <c r="L219" s="246"/>
      <c r="M219" s="247" t="s">
        <v>19</v>
      </c>
      <c r="N219" s="248" t="s">
        <v>42</v>
      </c>
      <c r="O219" s="84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9" t="s">
        <v>245</v>
      </c>
      <c r="AT219" s="209" t="s">
        <v>724</v>
      </c>
      <c r="AU219" s="209" t="s">
        <v>81</v>
      </c>
      <c r="AY219" s="17" t="s">
        <v>145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7" t="s">
        <v>79</v>
      </c>
      <c r="BK219" s="210">
        <f>ROUND(I219*H219,2)</f>
        <v>0</v>
      </c>
      <c r="BL219" s="17" t="s">
        <v>189</v>
      </c>
      <c r="BM219" s="209" t="s">
        <v>1439</v>
      </c>
    </row>
    <row r="220" s="2" customFormat="1" ht="24.15" customHeight="1">
      <c r="A220" s="38"/>
      <c r="B220" s="39"/>
      <c r="C220" s="197" t="s">
        <v>440</v>
      </c>
      <c r="D220" s="197" t="s">
        <v>148</v>
      </c>
      <c r="E220" s="198" t="s">
        <v>1440</v>
      </c>
      <c r="F220" s="199" t="s">
        <v>1441</v>
      </c>
      <c r="G220" s="200" t="s">
        <v>160</v>
      </c>
      <c r="H220" s="201">
        <v>9</v>
      </c>
      <c r="I220" s="202"/>
      <c r="J220" s="203">
        <f>ROUND(I220*H220,2)</f>
        <v>0</v>
      </c>
      <c r="K220" s="204"/>
      <c r="L220" s="44"/>
      <c r="M220" s="205" t="s">
        <v>19</v>
      </c>
      <c r="N220" s="206" t="s">
        <v>42</v>
      </c>
      <c r="O220" s="84"/>
      <c r="P220" s="207">
        <f>O220*H220</f>
        <v>0</v>
      </c>
      <c r="Q220" s="207">
        <v>4.0000000000000003E-05</v>
      </c>
      <c r="R220" s="207">
        <f>Q220*H220</f>
        <v>0.00036000000000000002</v>
      </c>
      <c r="S220" s="207">
        <v>0</v>
      </c>
      <c r="T220" s="20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9" t="s">
        <v>189</v>
      </c>
      <c r="AT220" s="209" t="s">
        <v>148</v>
      </c>
      <c r="AU220" s="209" t="s">
        <v>81</v>
      </c>
      <c r="AY220" s="17" t="s">
        <v>145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7" t="s">
        <v>79</v>
      </c>
      <c r="BK220" s="210">
        <f>ROUND(I220*H220,2)</f>
        <v>0</v>
      </c>
      <c r="BL220" s="17" t="s">
        <v>189</v>
      </c>
      <c r="BM220" s="209" t="s">
        <v>1442</v>
      </c>
    </row>
    <row r="221" s="2" customFormat="1" ht="24.15" customHeight="1">
      <c r="A221" s="38"/>
      <c r="B221" s="39"/>
      <c r="C221" s="238" t="s">
        <v>706</v>
      </c>
      <c r="D221" s="238" t="s">
        <v>724</v>
      </c>
      <c r="E221" s="239" t="s">
        <v>1443</v>
      </c>
      <c r="F221" s="240" t="s">
        <v>1444</v>
      </c>
      <c r="G221" s="241" t="s">
        <v>160</v>
      </c>
      <c r="H221" s="242">
        <v>9</v>
      </c>
      <c r="I221" s="243"/>
      <c r="J221" s="244">
        <f>ROUND(I221*H221,2)</f>
        <v>0</v>
      </c>
      <c r="K221" s="245"/>
      <c r="L221" s="246"/>
      <c r="M221" s="247" t="s">
        <v>19</v>
      </c>
      <c r="N221" s="248" t="s">
        <v>42</v>
      </c>
      <c r="O221" s="84"/>
      <c r="P221" s="207">
        <f>O221*H221</f>
        <v>0</v>
      </c>
      <c r="Q221" s="207">
        <v>0.0018</v>
      </c>
      <c r="R221" s="207">
        <f>Q221*H221</f>
        <v>0.016199999999999999</v>
      </c>
      <c r="S221" s="207">
        <v>0</v>
      </c>
      <c r="T221" s="20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9" t="s">
        <v>245</v>
      </c>
      <c r="AT221" s="209" t="s">
        <v>724</v>
      </c>
      <c r="AU221" s="209" t="s">
        <v>81</v>
      </c>
      <c r="AY221" s="17" t="s">
        <v>145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7" t="s">
        <v>79</v>
      </c>
      <c r="BK221" s="210">
        <f>ROUND(I221*H221,2)</f>
        <v>0</v>
      </c>
      <c r="BL221" s="17" t="s">
        <v>189</v>
      </c>
      <c r="BM221" s="209" t="s">
        <v>1445</v>
      </c>
    </row>
    <row r="222" s="2" customFormat="1" ht="16.5" customHeight="1">
      <c r="A222" s="38"/>
      <c r="B222" s="39"/>
      <c r="C222" s="238" t="s">
        <v>446</v>
      </c>
      <c r="D222" s="238" t="s">
        <v>724</v>
      </c>
      <c r="E222" s="239" t="s">
        <v>1446</v>
      </c>
      <c r="F222" s="240" t="s">
        <v>1447</v>
      </c>
      <c r="G222" s="241" t="s">
        <v>160</v>
      </c>
      <c r="H222" s="242">
        <v>5</v>
      </c>
      <c r="I222" s="243"/>
      <c r="J222" s="244">
        <f>ROUND(I222*H222,2)</f>
        <v>0</v>
      </c>
      <c r="K222" s="245"/>
      <c r="L222" s="246"/>
      <c r="M222" s="247" t="s">
        <v>19</v>
      </c>
      <c r="N222" s="248" t="s">
        <v>42</v>
      </c>
      <c r="O222" s="84"/>
      <c r="P222" s="207">
        <f>O222*H222</f>
        <v>0</v>
      </c>
      <c r="Q222" s="207">
        <v>0.0018</v>
      </c>
      <c r="R222" s="207">
        <f>Q222*H222</f>
        <v>0.0089999999999999993</v>
      </c>
      <c r="S222" s="207">
        <v>0</v>
      </c>
      <c r="T222" s="20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9" t="s">
        <v>245</v>
      </c>
      <c r="AT222" s="209" t="s">
        <v>724</v>
      </c>
      <c r="AU222" s="209" t="s">
        <v>81</v>
      </c>
      <c r="AY222" s="17" t="s">
        <v>145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7" t="s">
        <v>79</v>
      </c>
      <c r="BK222" s="210">
        <f>ROUND(I222*H222,2)</f>
        <v>0</v>
      </c>
      <c r="BL222" s="17" t="s">
        <v>189</v>
      </c>
      <c r="BM222" s="209" t="s">
        <v>1448</v>
      </c>
    </row>
    <row r="223" s="2" customFormat="1" ht="24.15" customHeight="1">
      <c r="A223" s="38"/>
      <c r="B223" s="39"/>
      <c r="C223" s="197" t="s">
        <v>578</v>
      </c>
      <c r="D223" s="197" t="s">
        <v>148</v>
      </c>
      <c r="E223" s="198" t="s">
        <v>1449</v>
      </c>
      <c r="F223" s="199" t="s">
        <v>1450</v>
      </c>
      <c r="G223" s="200" t="s">
        <v>160</v>
      </c>
      <c r="H223" s="201">
        <v>9</v>
      </c>
      <c r="I223" s="202"/>
      <c r="J223" s="203">
        <f>ROUND(I223*H223,2)</f>
        <v>0</v>
      </c>
      <c r="K223" s="204"/>
      <c r="L223" s="44"/>
      <c r="M223" s="205" t="s">
        <v>19</v>
      </c>
      <c r="N223" s="206" t="s">
        <v>42</v>
      </c>
      <c r="O223" s="84"/>
      <c r="P223" s="207">
        <f>O223*H223</f>
        <v>0</v>
      </c>
      <c r="Q223" s="207">
        <v>0</v>
      </c>
      <c r="R223" s="207">
        <f>Q223*H223</f>
        <v>0</v>
      </c>
      <c r="S223" s="207">
        <v>0.0022499999999999998</v>
      </c>
      <c r="T223" s="208">
        <f>S223*H223</f>
        <v>0.020249999999999997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9" t="s">
        <v>189</v>
      </c>
      <c r="AT223" s="209" t="s">
        <v>148</v>
      </c>
      <c r="AU223" s="209" t="s">
        <v>81</v>
      </c>
      <c r="AY223" s="17" t="s">
        <v>145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7" t="s">
        <v>79</v>
      </c>
      <c r="BK223" s="210">
        <f>ROUND(I223*H223,2)</f>
        <v>0</v>
      </c>
      <c r="BL223" s="17" t="s">
        <v>189</v>
      </c>
      <c r="BM223" s="209" t="s">
        <v>1451</v>
      </c>
    </row>
    <row r="224" s="2" customFormat="1" ht="16.5" customHeight="1">
      <c r="A224" s="38"/>
      <c r="B224" s="39"/>
      <c r="C224" s="238" t="s">
        <v>452</v>
      </c>
      <c r="D224" s="238" t="s">
        <v>724</v>
      </c>
      <c r="E224" s="239" t="s">
        <v>1452</v>
      </c>
      <c r="F224" s="240" t="s">
        <v>1453</v>
      </c>
      <c r="G224" s="241" t="s">
        <v>160</v>
      </c>
      <c r="H224" s="242">
        <v>1</v>
      </c>
      <c r="I224" s="243"/>
      <c r="J224" s="244">
        <f>ROUND(I224*H224,2)</f>
        <v>0</v>
      </c>
      <c r="K224" s="245"/>
      <c r="L224" s="246"/>
      <c r="M224" s="247" t="s">
        <v>19</v>
      </c>
      <c r="N224" s="248" t="s">
        <v>42</v>
      </c>
      <c r="O224" s="84"/>
      <c r="P224" s="207">
        <f>O224*H224</f>
        <v>0</v>
      </c>
      <c r="Q224" s="207">
        <v>0.00080000000000000004</v>
      </c>
      <c r="R224" s="207">
        <f>Q224*H224</f>
        <v>0.00080000000000000004</v>
      </c>
      <c r="S224" s="207">
        <v>0</v>
      </c>
      <c r="T224" s="20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9" t="s">
        <v>245</v>
      </c>
      <c r="AT224" s="209" t="s">
        <v>724</v>
      </c>
      <c r="AU224" s="209" t="s">
        <v>81</v>
      </c>
      <c r="AY224" s="17" t="s">
        <v>145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7" t="s">
        <v>79</v>
      </c>
      <c r="BK224" s="210">
        <f>ROUND(I224*H224,2)</f>
        <v>0</v>
      </c>
      <c r="BL224" s="17" t="s">
        <v>189</v>
      </c>
      <c r="BM224" s="209" t="s">
        <v>1454</v>
      </c>
    </row>
    <row r="225" s="2" customFormat="1" ht="16.5" customHeight="1">
      <c r="A225" s="38"/>
      <c r="B225" s="39"/>
      <c r="C225" s="238" t="s">
        <v>720</v>
      </c>
      <c r="D225" s="238" t="s">
        <v>724</v>
      </c>
      <c r="E225" s="239" t="s">
        <v>1455</v>
      </c>
      <c r="F225" s="240" t="s">
        <v>1456</v>
      </c>
      <c r="G225" s="241" t="s">
        <v>160</v>
      </c>
      <c r="H225" s="242">
        <v>1</v>
      </c>
      <c r="I225" s="243"/>
      <c r="J225" s="244">
        <f>ROUND(I225*H225,2)</f>
        <v>0</v>
      </c>
      <c r="K225" s="245"/>
      <c r="L225" s="246"/>
      <c r="M225" s="247" t="s">
        <v>19</v>
      </c>
      <c r="N225" s="248" t="s">
        <v>42</v>
      </c>
      <c r="O225" s="84"/>
      <c r="P225" s="207">
        <f>O225*H225</f>
        <v>0</v>
      </c>
      <c r="Q225" s="207">
        <v>0.00080000000000000004</v>
      </c>
      <c r="R225" s="207">
        <f>Q225*H225</f>
        <v>0.00080000000000000004</v>
      </c>
      <c r="S225" s="207">
        <v>0</v>
      </c>
      <c r="T225" s="20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9" t="s">
        <v>245</v>
      </c>
      <c r="AT225" s="209" t="s">
        <v>724</v>
      </c>
      <c r="AU225" s="209" t="s">
        <v>81</v>
      </c>
      <c r="AY225" s="17" t="s">
        <v>145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7" t="s">
        <v>79</v>
      </c>
      <c r="BK225" s="210">
        <f>ROUND(I225*H225,2)</f>
        <v>0</v>
      </c>
      <c r="BL225" s="17" t="s">
        <v>189</v>
      </c>
      <c r="BM225" s="209" t="s">
        <v>1457</v>
      </c>
    </row>
    <row r="226" s="2" customFormat="1" ht="16.5" customHeight="1">
      <c r="A226" s="38"/>
      <c r="B226" s="39"/>
      <c r="C226" s="197" t="s">
        <v>457</v>
      </c>
      <c r="D226" s="197" t="s">
        <v>148</v>
      </c>
      <c r="E226" s="198" t="s">
        <v>1458</v>
      </c>
      <c r="F226" s="199" t="s">
        <v>1459</v>
      </c>
      <c r="G226" s="200" t="s">
        <v>160</v>
      </c>
      <c r="H226" s="201">
        <v>7</v>
      </c>
      <c r="I226" s="202"/>
      <c r="J226" s="203">
        <f>ROUND(I226*H226,2)</f>
        <v>0</v>
      </c>
      <c r="K226" s="204"/>
      <c r="L226" s="44"/>
      <c r="M226" s="205" t="s">
        <v>19</v>
      </c>
      <c r="N226" s="206" t="s">
        <v>42</v>
      </c>
      <c r="O226" s="84"/>
      <c r="P226" s="207">
        <f>O226*H226</f>
        <v>0</v>
      </c>
      <c r="Q226" s="207">
        <v>0.00012</v>
      </c>
      <c r="R226" s="207">
        <f>Q226*H226</f>
        <v>0.00084000000000000003</v>
      </c>
      <c r="S226" s="207">
        <v>0</v>
      </c>
      <c r="T226" s="20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9" t="s">
        <v>189</v>
      </c>
      <c r="AT226" s="209" t="s">
        <v>148</v>
      </c>
      <c r="AU226" s="209" t="s">
        <v>81</v>
      </c>
      <c r="AY226" s="17" t="s">
        <v>145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7" t="s">
        <v>79</v>
      </c>
      <c r="BK226" s="210">
        <f>ROUND(I226*H226,2)</f>
        <v>0</v>
      </c>
      <c r="BL226" s="17" t="s">
        <v>189</v>
      </c>
      <c r="BM226" s="209" t="s">
        <v>1460</v>
      </c>
    </row>
    <row r="227" s="2" customFormat="1" ht="21.75" customHeight="1">
      <c r="A227" s="38"/>
      <c r="B227" s="39"/>
      <c r="C227" s="238" t="s">
        <v>728</v>
      </c>
      <c r="D227" s="238" t="s">
        <v>724</v>
      </c>
      <c r="E227" s="239" t="s">
        <v>1461</v>
      </c>
      <c r="F227" s="240" t="s">
        <v>1462</v>
      </c>
      <c r="G227" s="241" t="s">
        <v>160</v>
      </c>
      <c r="H227" s="242">
        <v>7</v>
      </c>
      <c r="I227" s="243"/>
      <c r="J227" s="244">
        <f>ROUND(I227*H227,2)</f>
        <v>0</v>
      </c>
      <c r="K227" s="245"/>
      <c r="L227" s="246"/>
      <c r="M227" s="247" t="s">
        <v>19</v>
      </c>
      <c r="N227" s="248" t="s">
        <v>42</v>
      </c>
      <c r="O227" s="84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9" t="s">
        <v>245</v>
      </c>
      <c r="AT227" s="209" t="s">
        <v>724</v>
      </c>
      <c r="AU227" s="209" t="s">
        <v>81</v>
      </c>
      <c r="AY227" s="17" t="s">
        <v>145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7" t="s">
        <v>79</v>
      </c>
      <c r="BK227" s="210">
        <f>ROUND(I227*H227,2)</f>
        <v>0</v>
      </c>
      <c r="BL227" s="17" t="s">
        <v>189</v>
      </c>
      <c r="BM227" s="209" t="s">
        <v>1463</v>
      </c>
    </row>
    <row r="228" s="2" customFormat="1" ht="16.5" customHeight="1">
      <c r="A228" s="38"/>
      <c r="B228" s="39"/>
      <c r="C228" s="238" t="s">
        <v>469</v>
      </c>
      <c r="D228" s="238" t="s">
        <v>724</v>
      </c>
      <c r="E228" s="239" t="s">
        <v>1464</v>
      </c>
      <c r="F228" s="240" t="s">
        <v>1465</v>
      </c>
      <c r="G228" s="241" t="s">
        <v>160</v>
      </c>
      <c r="H228" s="242">
        <v>4</v>
      </c>
      <c r="I228" s="243"/>
      <c r="J228" s="244">
        <f>ROUND(I228*H228,2)</f>
        <v>0</v>
      </c>
      <c r="K228" s="245"/>
      <c r="L228" s="246"/>
      <c r="M228" s="247" t="s">
        <v>19</v>
      </c>
      <c r="N228" s="248" t="s">
        <v>42</v>
      </c>
      <c r="O228" s="84"/>
      <c r="P228" s="207">
        <f>O228*H228</f>
        <v>0</v>
      </c>
      <c r="Q228" s="207">
        <v>0</v>
      </c>
      <c r="R228" s="207">
        <f>Q228*H228</f>
        <v>0</v>
      </c>
      <c r="S228" s="207">
        <v>0</v>
      </c>
      <c r="T228" s="20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9" t="s">
        <v>245</v>
      </c>
      <c r="AT228" s="209" t="s">
        <v>724</v>
      </c>
      <c r="AU228" s="209" t="s">
        <v>81</v>
      </c>
      <c r="AY228" s="17" t="s">
        <v>145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7" t="s">
        <v>79</v>
      </c>
      <c r="BK228" s="210">
        <f>ROUND(I228*H228,2)</f>
        <v>0</v>
      </c>
      <c r="BL228" s="17" t="s">
        <v>189</v>
      </c>
      <c r="BM228" s="209" t="s">
        <v>1466</v>
      </c>
    </row>
    <row r="229" s="2" customFormat="1" ht="24.15" customHeight="1">
      <c r="A229" s="38"/>
      <c r="B229" s="39"/>
      <c r="C229" s="197" t="s">
        <v>737</v>
      </c>
      <c r="D229" s="197" t="s">
        <v>148</v>
      </c>
      <c r="E229" s="198" t="s">
        <v>1467</v>
      </c>
      <c r="F229" s="199" t="s">
        <v>1468</v>
      </c>
      <c r="G229" s="200" t="s">
        <v>160</v>
      </c>
      <c r="H229" s="201">
        <v>4</v>
      </c>
      <c r="I229" s="202"/>
      <c r="J229" s="203">
        <f>ROUND(I229*H229,2)</f>
        <v>0</v>
      </c>
      <c r="K229" s="204"/>
      <c r="L229" s="44"/>
      <c r="M229" s="205" t="s">
        <v>19</v>
      </c>
      <c r="N229" s="206" t="s">
        <v>42</v>
      </c>
      <c r="O229" s="84"/>
      <c r="P229" s="207">
        <f>O229*H229</f>
        <v>0</v>
      </c>
      <c r="Q229" s="207">
        <v>0.00012</v>
      </c>
      <c r="R229" s="207">
        <f>Q229*H229</f>
        <v>0.00048000000000000001</v>
      </c>
      <c r="S229" s="207">
        <v>0</v>
      </c>
      <c r="T229" s="20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9" t="s">
        <v>189</v>
      </c>
      <c r="AT229" s="209" t="s">
        <v>148</v>
      </c>
      <c r="AU229" s="209" t="s">
        <v>81</v>
      </c>
      <c r="AY229" s="17" t="s">
        <v>145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7" t="s">
        <v>79</v>
      </c>
      <c r="BK229" s="210">
        <f>ROUND(I229*H229,2)</f>
        <v>0</v>
      </c>
      <c r="BL229" s="17" t="s">
        <v>189</v>
      </c>
      <c r="BM229" s="209" t="s">
        <v>1469</v>
      </c>
    </row>
    <row r="230" s="2" customFormat="1" ht="37.8" customHeight="1">
      <c r="A230" s="38"/>
      <c r="B230" s="39"/>
      <c r="C230" s="238" t="s">
        <v>475</v>
      </c>
      <c r="D230" s="238" t="s">
        <v>724</v>
      </c>
      <c r="E230" s="239" t="s">
        <v>1470</v>
      </c>
      <c r="F230" s="240" t="s">
        <v>1471</v>
      </c>
      <c r="G230" s="241" t="s">
        <v>160</v>
      </c>
      <c r="H230" s="242">
        <v>4</v>
      </c>
      <c r="I230" s="243"/>
      <c r="J230" s="244">
        <f>ROUND(I230*H230,2)</f>
        <v>0</v>
      </c>
      <c r="K230" s="245"/>
      <c r="L230" s="246"/>
      <c r="M230" s="247" t="s">
        <v>19</v>
      </c>
      <c r="N230" s="248" t="s">
        <v>42</v>
      </c>
      <c r="O230" s="84"/>
      <c r="P230" s="207">
        <f>O230*H230</f>
        <v>0</v>
      </c>
      <c r="Q230" s="207">
        <v>0.0030500000000000002</v>
      </c>
      <c r="R230" s="207">
        <f>Q230*H230</f>
        <v>0.012200000000000001</v>
      </c>
      <c r="S230" s="207">
        <v>0</v>
      </c>
      <c r="T230" s="20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9" t="s">
        <v>245</v>
      </c>
      <c r="AT230" s="209" t="s">
        <v>724</v>
      </c>
      <c r="AU230" s="209" t="s">
        <v>81</v>
      </c>
      <c r="AY230" s="17" t="s">
        <v>145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7" t="s">
        <v>79</v>
      </c>
      <c r="BK230" s="210">
        <f>ROUND(I230*H230,2)</f>
        <v>0</v>
      </c>
      <c r="BL230" s="17" t="s">
        <v>189</v>
      </c>
      <c r="BM230" s="209" t="s">
        <v>1472</v>
      </c>
    </row>
    <row r="231" s="2" customFormat="1" ht="37.8" customHeight="1">
      <c r="A231" s="38"/>
      <c r="B231" s="39"/>
      <c r="C231" s="238" t="s">
        <v>745</v>
      </c>
      <c r="D231" s="238" t="s">
        <v>724</v>
      </c>
      <c r="E231" s="239" t="s">
        <v>1473</v>
      </c>
      <c r="F231" s="240" t="s">
        <v>1474</v>
      </c>
      <c r="G231" s="241" t="s">
        <v>160</v>
      </c>
      <c r="H231" s="242">
        <v>4</v>
      </c>
      <c r="I231" s="243"/>
      <c r="J231" s="244">
        <f>ROUND(I231*H231,2)</f>
        <v>0</v>
      </c>
      <c r="K231" s="245"/>
      <c r="L231" s="246"/>
      <c r="M231" s="247" t="s">
        <v>19</v>
      </c>
      <c r="N231" s="248" t="s">
        <v>42</v>
      </c>
      <c r="O231" s="84"/>
      <c r="P231" s="207">
        <f>O231*H231</f>
        <v>0</v>
      </c>
      <c r="Q231" s="207">
        <v>0.0030500000000000002</v>
      </c>
      <c r="R231" s="207">
        <f>Q231*H231</f>
        <v>0.012200000000000001</v>
      </c>
      <c r="S231" s="207">
        <v>0</v>
      </c>
      <c r="T231" s="20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9" t="s">
        <v>245</v>
      </c>
      <c r="AT231" s="209" t="s">
        <v>724</v>
      </c>
      <c r="AU231" s="209" t="s">
        <v>81</v>
      </c>
      <c r="AY231" s="17" t="s">
        <v>145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7" t="s">
        <v>79</v>
      </c>
      <c r="BK231" s="210">
        <f>ROUND(I231*H231,2)</f>
        <v>0</v>
      </c>
      <c r="BL231" s="17" t="s">
        <v>189</v>
      </c>
      <c r="BM231" s="209" t="s">
        <v>1475</v>
      </c>
    </row>
    <row r="232" s="2" customFormat="1" ht="24.15" customHeight="1">
      <c r="A232" s="38"/>
      <c r="B232" s="39"/>
      <c r="C232" s="197" t="s">
        <v>482</v>
      </c>
      <c r="D232" s="197" t="s">
        <v>148</v>
      </c>
      <c r="E232" s="198" t="s">
        <v>1476</v>
      </c>
      <c r="F232" s="199" t="s">
        <v>1477</v>
      </c>
      <c r="G232" s="200" t="s">
        <v>160</v>
      </c>
      <c r="H232" s="201">
        <v>25</v>
      </c>
      <c r="I232" s="202"/>
      <c r="J232" s="203">
        <f>ROUND(I232*H232,2)</f>
        <v>0</v>
      </c>
      <c r="K232" s="204"/>
      <c r="L232" s="44"/>
      <c r="M232" s="205" t="s">
        <v>19</v>
      </c>
      <c r="N232" s="206" t="s">
        <v>42</v>
      </c>
      <c r="O232" s="84"/>
      <c r="P232" s="207">
        <f>O232*H232</f>
        <v>0</v>
      </c>
      <c r="Q232" s="207">
        <v>0</v>
      </c>
      <c r="R232" s="207">
        <f>Q232*H232</f>
        <v>0</v>
      </c>
      <c r="S232" s="207">
        <v>0.00084999999999999995</v>
      </c>
      <c r="T232" s="208">
        <f>S232*H232</f>
        <v>0.021249999999999998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9" t="s">
        <v>189</v>
      </c>
      <c r="AT232" s="209" t="s">
        <v>148</v>
      </c>
      <c r="AU232" s="209" t="s">
        <v>81</v>
      </c>
      <c r="AY232" s="17" t="s">
        <v>145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7" t="s">
        <v>79</v>
      </c>
      <c r="BK232" s="210">
        <f>ROUND(I232*H232,2)</f>
        <v>0</v>
      </c>
      <c r="BL232" s="17" t="s">
        <v>189</v>
      </c>
      <c r="BM232" s="209" t="s">
        <v>1478</v>
      </c>
    </row>
    <row r="233" s="2" customFormat="1" ht="33" customHeight="1">
      <c r="A233" s="38"/>
      <c r="B233" s="39"/>
      <c r="C233" s="197" t="s">
        <v>753</v>
      </c>
      <c r="D233" s="197" t="s">
        <v>148</v>
      </c>
      <c r="E233" s="198" t="s">
        <v>1479</v>
      </c>
      <c r="F233" s="199" t="s">
        <v>1480</v>
      </c>
      <c r="G233" s="200" t="s">
        <v>160</v>
      </c>
      <c r="H233" s="201">
        <v>17</v>
      </c>
      <c r="I233" s="202"/>
      <c r="J233" s="203">
        <f>ROUND(I233*H233,2)</f>
        <v>0</v>
      </c>
      <c r="K233" s="204"/>
      <c r="L233" s="44"/>
      <c r="M233" s="205" t="s">
        <v>19</v>
      </c>
      <c r="N233" s="206" t="s">
        <v>42</v>
      </c>
      <c r="O233" s="84"/>
      <c r="P233" s="207">
        <f>O233*H233</f>
        <v>0</v>
      </c>
      <c r="Q233" s="207">
        <v>0.00013999999999999999</v>
      </c>
      <c r="R233" s="207">
        <f>Q233*H233</f>
        <v>0.0023799999999999997</v>
      </c>
      <c r="S233" s="207">
        <v>0</v>
      </c>
      <c r="T233" s="20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9" t="s">
        <v>189</v>
      </c>
      <c r="AT233" s="209" t="s">
        <v>148</v>
      </c>
      <c r="AU233" s="209" t="s">
        <v>81</v>
      </c>
      <c r="AY233" s="17" t="s">
        <v>145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7" t="s">
        <v>79</v>
      </c>
      <c r="BK233" s="210">
        <f>ROUND(I233*H233,2)</f>
        <v>0</v>
      </c>
      <c r="BL233" s="17" t="s">
        <v>189</v>
      </c>
      <c r="BM233" s="209" t="s">
        <v>1481</v>
      </c>
    </row>
    <row r="234" s="2" customFormat="1" ht="16.5" customHeight="1">
      <c r="A234" s="38"/>
      <c r="B234" s="39"/>
      <c r="C234" s="238" t="s">
        <v>498</v>
      </c>
      <c r="D234" s="238" t="s">
        <v>724</v>
      </c>
      <c r="E234" s="239" t="s">
        <v>1482</v>
      </c>
      <c r="F234" s="240" t="s">
        <v>1483</v>
      </c>
      <c r="G234" s="241" t="s">
        <v>160</v>
      </c>
      <c r="H234" s="242">
        <v>17</v>
      </c>
      <c r="I234" s="243"/>
      <c r="J234" s="244">
        <f>ROUND(I234*H234,2)</f>
        <v>0</v>
      </c>
      <c r="K234" s="245"/>
      <c r="L234" s="246"/>
      <c r="M234" s="247" t="s">
        <v>19</v>
      </c>
      <c r="N234" s="248" t="s">
        <v>42</v>
      </c>
      <c r="O234" s="84"/>
      <c r="P234" s="207">
        <f>O234*H234</f>
        <v>0</v>
      </c>
      <c r="Q234" s="207">
        <v>0.00031</v>
      </c>
      <c r="R234" s="207">
        <f>Q234*H234</f>
        <v>0.0052700000000000004</v>
      </c>
      <c r="S234" s="207">
        <v>0</v>
      </c>
      <c r="T234" s="20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9" t="s">
        <v>245</v>
      </c>
      <c r="AT234" s="209" t="s">
        <v>724</v>
      </c>
      <c r="AU234" s="209" t="s">
        <v>81</v>
      </c>
      <c r="AY234" s="17" t="s">
        <v>145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7" t="s">
        <v>79</v>
      </c>
      <c r="BK234" s="210">
        <f>ROUND(I234*H234,2)</f>
        <v>0</v>
      </c>
      <c r="BL234" s="17" t="s">
        <v>189</v>
      </c>
      <c r="BM234" s="209" t="s">
        <v>1484</v>
      </c>
    </row>
    <row r="235" s="2" customFormat="1" ht="33" customHeight="1">
      <c r="A235" s="38"/>
      <c r="B235" s="39"/>
      <c r="C235" s="197" t="s">
        <v>760</v>
      </c>
      <c r="D235" s="197" t="s">
        <v>148</v>
      </c>
      <c r="E235" s="198" t="s">
        <v>1485</v>
      </c>
      <c r="F235" s="199" t="s">
        <v>1486</v>
      </c>
      <c r="G235" s="200" t="s">
        <v>160</v>
      </c>
      <c r="H235" s="201">
        <v>2</v>
      </c>
      <c r="I235" s="202"/>
      <c r="J235" s="203">
        <f>ROUND(I235*H235,2)</f>
        <v>0</v>
      </c>
      <c r="K235" s="204"/>
      <c r="L235" s="44"/>
      <c r="M235" s="205" t="s">
        <v>19</v>
      </c>
      <c r="N235" s="206" t="s">
        <v>42</v>
      </c>
      <c r="O235" s="84"/>
      <c r="P235" s="207">
        <f>O235*H235</f>
        <v>0</v>
      </c>
      <c r="Q235" s="207">
        <v>0.00016000000000000001</v>
      </c>
      <c r="R235" s="207">
        <f>Q235*H235</f>
        <v>0.00032000000000000003</v>
      </c>
      <c r="S235" s="207">
        <v>0</v>
      </c>
      <c r="T235" s="20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9" t="s">
        <v>189</v>
      </c>
      <c r="AT235" s="209" t="s">
        <v>148</v>
      </c>
      <c r="AU235" s="209" t="s">
        <v>81</v>
      </c>
      <c r="AY235" s="17" t="s">
        <v>145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7" t="s">
        <v>79</v>
      </c>
      <c r="BK235" s="210">
        <f>ROUND(I235*H235,2)</f>
        <v>0</v>
      </c>
      <c r="BL235" s="17" t="s">
        <v>189</v>
      </c>
      <c r="BM235" s="209" t="s">
        <v>1487</v>
      </c>
    </row>
    <row r="236" s="2" customFormat="1" ht="16.5" customHeight="1">
      <c r="A236" s="38"/>
      <c r="B236" s="39"/>
      <c r="C236" s="238" t="s">
        <v>511</v>
      </c>
      <c r="D236" s="238" t="s">
        <v>724</v>
      </c>
      <c r="E236" s="239" t="s">
        <v>1488</v>
      </c>
      <c r="F236" s="240" t="s">
        <v>1489</v>
      </c>
      <c r="G236" s="241" t="s">
        <v>160</v>
      </c>
      <c r="H236" s="242">
        <v>2</v>
      </c>
      <c r="I236" s="243"/>
      <c r="J236" s="244">
        <f>ROUND(I236*H236,2)</f>
        <v>0</v>
      </c>
      <c r="K236" s="245"/>
      <c r="L236" s="246"/>
      <c r="M236" s="247" t="s">
        <v>19</v>
      </c>
      <c r="N236" s="248" t="s">
        <v>42</v>
      </c>
      <c r="O236" s="84"/>
      <c r="P236" s="207">
        <f>O236*H236</f>
        <v>0</v>
      </c>
      <c r="Q236" s="207">
        <v>0.00050000000000000001</v>
      </c>
      <c r="R236" s="207">
        <f>Q236*H236</f>
        <v>0.001</v>
      </c>
      <c r="S236" s="207">
        <v>0</v>
      </c>
      <c r="T236" s="20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9" t="s">
        <v>245</v>
      </c>
      <c r="AT236" s="209" t="s">
        <v>724</v>
      </c>
      <c r="AU236" s="209" t="s">
        <v>81</v>
      </c>
      <c r="AY236" s="17" t="s">
        <v>145</v>
      </c>
      <c r="BE236" s="210">
        <f>IF(N236="základní",J236,0)</f>
        <v>0</v>
      </c>
      <c r="BF236" s="210">
        <f>IF(N236="snížená",J236,0)</f>
        <v>0</v>
      </c>
      <c r="BG236" s="210">
        <f>IF(N236="zákl. přenesená",J236,0)</f>
        <v>0</v>
      </c>
      <c r="BH236" s="210">
        <f>IF(N236="sníž. přenesená",J236,0)</f>
        <v>0</v>
      </c>
      <c r="BI236" s="210">
        <f>IF(N236="nulová",J236,0)</f>
        <v>0</v>
      </c>
      <c r="BJ236" s="17" t="s">
        <v>79</v>
      </c>
      <c r="BK236" s="210">
        <f>ROUND(I236*H236,2)</f>
        <v>0</v>
      </c>
      <c r="BL236" s="17" t="s">
        <v>189</v>
      </c>
      <c r="BM236" s="209" t="s">
        <v>1490</v>
      </c>
    </row>
    <row r="237" s="2" customFormat="1" ht="16.5" customHeight="1">
      <c r="A237" s="38"/>
      <c r="B237" s="39"/>
      <c r="C237" s="197" t="s">
        <v>767</v>
      </c>
      <c r="D237" s="197" t="s">
        <v>148</v>
      </c>
      <c r="E237" s="198" t="s">
        <v>1491</v>
      </c>
      <c r="F237" s="199" t="s">
        <v>1492</v>
      </c>
      <c r="G237" s="200" t="s">
        <v>160</v>
      </c>
      <c r="H237" s="201">
        <v>57</v>
      </c>
      <c r="I237" s="202"/>
      <c r="J237" s="203">
        <f>ROUND(I237*H237,2)</f>
        <v>0</v>
      </c>
      <c r="K237" s="204"/>
      <c r="L237" s="44"/>
      <c r="M237" s="205" t="s">
        <v>19</v>
      </c>
      <c r="N237" s="206" t="s">
        <v>42</v>
      </c>
      <c r="O237" s="84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9" t="s">
        <v>152</v>
      </c>
      <c r="AT237" s="209" t="s">
        <v>148</v>
      </c>
      <c r="AU237" s="209" t="s">
        <v>81</v>
      </c>
      <c r="AY237" s="17" t="s">
        <v>145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7" t="s">
        <v>79</v>
      </c>
      <c r="BK237" s="210">
        <f>ROUND(I237*H237,2)</f>
        <v>0</v>
      </c>
      <c r="BL237" s="17" t="s">
        <v>152</v>
      </c>
      <c r="BM237" s="209" t="s">
        <v>1493</v>
      </c>
    </row>
    <row r="238" s="2" customFormat="1" ht="16.5" customHeight="1">
      <c r="A238" s="38"/>
      <c r="B238" s="39"/>
      <c r="C238" s="238" t="s">
        <v>517</v>
      </c>
      <c r="D238" s="238" t="s">
        <v>724</v>
      </c>
      <c r="E238" s="239" t="s">
        <v>1494</v>
      </c>
      <c r="F238" s="240" t="s">
        <v>1495</v>
      </c>
      <c r="G238" s="241" t="s">
        <v>160</v>
      </c>
      <c r="H238" s="242">
        <v>10</v>
      </c>
      <c r="I238" s="243"/>
      <c r="J238" s="244">
        <f>ROUND(I238*H238,2)</f>
        <v>0</v>
      </c>
      <c r="K238" s="245"/>
      <c r="L238" s="246"/>
      <c r="M238" s="247" t="s">
        <v>19</v>
      </c>
      <c r="N238" s="248" t="s">
        <v>42</v>
      </c>
      <c r="O238" s="84"/>
      <c r="P238" s="207">
        <f>O238*H238</f>
        <v>0</v>
      </c>
      <c r="Q238" s="207">
        <v>0</v>
      </c>
      <c r="R238" s="207">
        <f>Q238*H238</f>
        <v>0</v>
      </c>
      <c r="S238" s="207">
        <v>0</v>
      </c>
      <c r="T238" s="20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9" t="s">
        <v>167</v>
      </c>
      <c r="AT238" s="209" t="s">
        <v>724</v>
      </c>
      <c r="AU238" s="209" t="s">
        <v>81</v>
      </c>
      <c r="AY238" s="17" t="s">
        <v>145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7" t="s">
        <v>79</v>
      </c>
      <c r="BK238" s="210">
        <f>ROUND(I238*H238,2)</f>
        <v>0</v>
      </c>
      <c r="BL238" s="17" t="s">
        <v>152</v>
      </c>
      <c r="BM238" s="209" t="s">
        <v>1496</v>
      </c>
    </row>
    <row r="239" s="12" customFormat="1">
      <c r="A239" s="12"/>
      <c r="B239" s="211"/>
      <c r="C239" s="212"/>
      <c r="D239" s="213" t="s">
        <v>153</v>
      </c>
      <c r="E239" s="214" t="s">
        <v>19</v>
      </c>
      <c r="F239" s="215" t="s">
        <v>1497</v>
      </c>
      <c r="G239" s="212"/>
      <c r="H239" s="216">
        <v>2</v>
      </c>
      <c r="I239" s="217"/>
      <c r="J239" s="212"/>
      <c r="K239" s="212"/>
      <c r="L239" s="218"/>
      <c r="M239" s="219"/>
      <c r="N239" s="220"/>
      <c r="O239" s="220"/>
      <c r="P239" s="220"/>
      <c r="Q239" s="220"/>
      <c r="R239" s="220"/>
      <c r="S239" s="220"/>
      <c r="T239" s="221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22" t="s">
        <v>153</v>
      </c>
      <c r="AU239" s="222" t="s">
        <v>81</v>
      </c>
      <c r="AV239" s="12" t="s">
        <v>81</v>
      </c>
      <c r="AW239" s="12" t="s">
        <v>33</v>
      </c>
      <c r="AX239" s="12" t="s">
        <v>71</v>
      </c>
      <c r="AY239" s="222" t="s">
        <v>145</v>
      </c>
    </row>
    <row r="240" s="12" customFormat="1">
      <c r="A240" s="12"/>
      <c r="B240" s="211"/>
      <c r="C240" s="212"/>
      <c r="D240" s="213" t="s">
        <v>153</v>
      </c>
      <c r="E240" s="214" t="s">
        <v>19</v>
      </c>
      <c r="F240" s="215" t="s">
        <v>1498</v>
      </c>
      <c r="G240" s="212"/>
      <c r="H240" s="216">
        <v>2</v>
      </c>
      <c r="I240" s="217"/>
      <c r="J240" s="212"/>
      <c r="K240" s="212"/>
      <c r="L240" s="218"/>
      <c r="M240" s="219"/>
      <c r="N240" s="220"/>
      <c r="O240" s="220"/>
      <c r="P240" s="220"/>
      <c r="Q240" s="220"/>
      <c r="R240" s="220"/>
      <c r="S240" s="220"/>
      <c r="T240" s="221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22" t="s">
        <v>153</v>
      </c>
      <c r="AU240" s="222" t="s">
        <v>81</v>
      </c>
      <c r="AV240" s="12" t="s">
        <v>81</v>
      </c>
      <c r="AW240" s="12" t="s">
        <v>33</v>
      </c>
      <c r="AX240" s="12" t="s">
        <v>71</v>
      </c>
      <c r="AY240" s="222" t="s">
        <v>145</v>
      </c>
    </row>
    <row r="241" s="12" customFormat="1">
      <c r="A241" s="12"/>
      <c r="B241" s="211"/>
      <c r="C241" s="212"/>
      <c r="D241" s="213" t="s">
        <v>153</v>
      </c>
      <c r="E241" s="214" t="s">
        <v>19</v>
      </c>
      <c r="F241" s="215" t="s">
        <v>1499</v>
      </c>
      <c r="G241" s="212"/>
      <c r="H241" s="216">
        <v>1</v>
      </c>
      <c r="I241" s="217"/>
      <c r="J241" s="212"/>
      <c r="K241" s="212"/>
      <c r="L241" s="218"/>
      <c r="M241" s="219"/>
      <c r="N241" s="220"/>
      <c r="O241" s="220"/>
      <c r="P241" s="220"/>
      <c r="Q241" s="220"/>
      <c r="R241" s="220"/>
      <c r="S241" s="220"/>
      <c r="T241" s="221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22" t="s">
        <v>153</v>
      </c>
      <c r="AU241" s="222" t="s">
        <v>81</v>
      </c>
      <c r="AV241" s="12" t="s">
        <v>81</v>
      </c>
      <c r="AW241" s="12" t="s">
        <v>33</v>
      </c>
      <c r="AX241" s="12" t="s">
        <v>71</v>
      </c>
      <c r="AY241" s="222" t="s">
        <v>145</v>
      </c>
    </row>
    <row r="242" s="12" customFormat="1">
      <c r="A242" s="12"/>
      <c r="B242" s="211"/>
      <c r="C242" s="212"/>
      <c r="D242" s="213" t="s">
        <v>153</v>
      </c>
      <c r="E242" s="214" t="s">
        <v>19</v>
      </c>
      <c r="F242" s="215" t="s">
        <v>1500</v>
      </c>
      <c r="G242" s="212"/>
      <c r="H242" s="216">
        <v>1</v>
      </c>
      <c r="I242" s="217"/>
      <c r="J242" s="212"/>
      <c r="K242" s="212"/>
      <c r="L242" s="218"/>
      <c r="M242" s="219"/>
      <c r="N242" s="220"/>
      <c r="O242" s="220"/>
      <c r="P242" s="220"/>
      <c r="Q242" s="220"/>
      <c r="R242" s="220"/>
      <c r="S242" s="220"/>
      <c r="T242" s="221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22" t="s">
        <v>153</v>
      </c>
      <c r="AU242" s="222" t="s">
        <v>81</v>
      </c>
      <c r="AV242" s="12" t="s">
        <v>81</v>
      </c>
      <c r="AW242" s="12" t="s">
        <v>33</v>
      </c>
      <c r="AX242" s="12" t="s">
        <v>71</v>
      </c>
      <c r="AY242" s="222" t="s">
        <v>145</v>
      </c>
    </row>
    <row r="243" s="12" customFormat="1">
      <c r="A243" s="12"/>
      <c r="B243" s="211"/>
      <c r="C243" s="212"/>
      <c r="D243" s="213" t="s">
        <v>153</v>
      </c>
      <c r="E243" s="214" t="s">
        <v>19</v>
      </c>
      <c r="F243" s="215" t="s">
        <v>1501</v>
      </c>
      <c r="G243" s="212"/>
      <c r="H243" s="216">
        <v>1</v>
      </c>
      <c r="I243" s="217"/>
      <c r="J243" s="212"/>
      <c r="K243" s="212"/>
      <c r="L243" s="218"/>
      <c r="M243" s="219"/>
      <c r="N243" s="220"/>
      <c r="O243" s="220"/>
      <c r="P243" s="220"/>
      <c r="Q243" s="220"/>
      <c r="R243" s="220"/>
      <c r="S243" s="220"/>
      <c r="T243" s="221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22" t="s">
        <v>153</v>
      </c>
      <c r="AU243" s="222" t="s">
        <v>81</v>
      </c>
      <c r="AV243" s="12" t="s">
        <v>81</v>
      </c>
      <c r="AW243" s="12" t="s">
        <v>33</v>
      </c>
      <c r="AX243" s="12" t="s">
        <v>71</v>
      </c>
      <c r="AY243" s="222" t="s">
        <v>145</v>
      </c>
    </row>
    <row r="244" s="12" customFormat="1">
      <c r="A244" s="12"/>
      <c r="B244" s="211"/>
      <c r="C244" s="212"/>
      <c r="D244" s="213" t="s">
        <v>153</v>
      </c>
      <c r="E244" s="214" t="s">
        <v>19</v>
      </c>
      <c r="F244" s="215" t="s">
        <v>1502</v>
      </c>
      <c r="G244" s="212"/>
      <c r="H244" s="216">
        <v>1</v>
      </c>
      <c r="I244" s="217"/>
      <c r="J244" s="212"/>
      <c r="K244" s="212"/>
      <c r="L244" s="218"/>
      <c r="M244" s="219"/>
      <c r="N244" s="220"/>
      <c r="O244" s="220"/>
      <c r="P244" s="220"/>
      <c r="Q244" s="220"/>
      <c r="R244" s="220"/>
      <c r="S244" s="220"/>
      <c r="T244" s="221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22" t="s">
        <v>153</v>
      </c>
      <c r="AU244" s="222" t="s">
        <v>81</v>
      </c>
      <c r="AV244" s="12" t="s">
        <v>81</v>
      </c>
      <c r="AW244" s="12" t="s">
        <v>33</v>
      </c>
      <c r="AX244" s="12" t="s">
        <v>71</v>
      </c>
      <c r="AY244" s="222" t="s">
        <v>145</v>
      </c>
    </row>
    <row r="245" s="12" customFormat="1">
      <c r="A245" s="12"/>
      <c r="B245" s="211"/>
      <c r="C245" s="212"/>
      <c r="D245" s="213" t="s">
        <v>153</v>
      </c>
      <c r="E245" s="214" t="s">
        <v>19</v>
      </c>
      <c r="F245" s="215" t="s">
        <v>1503</v>
      </c>
      <c r="G245" s="212"/>
      <c r="H245" s="216">
        <v>1</v>
      </c>
      <c r="I245" s="217"/>
      <c r="J245" s="212"/>
      <c r="K245" s="212"/>
      <c r="L245" s="218"/>
      <c r="M245" s="219"/>
      <c r="N245" s="220"/>
      <c r="O245" s="220"/>
      <c r="P245" s="220"/>
      <c r="Q245" s="220"/>
      <c r="R245" s="220"/>
      <c r="S245" s="220"/>
      <c r="T245" s="221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22" t="s">
        <v>153</v>
      </c>
      <c r="AU245" s="222" t="s">
        <v>81</v>
      </c>
      <c r="AV245" s="12" t="s">
        <v>81</v>
      </c>
      <c r="AW245" s="12" t="s">
        <v>33</v>
      </c>
      <c r="AX245" s="12" t="s">
        <v>71</v>
      </c>
      <c r="AY245" s="222" t="s">
        <v>145</v>
      </c>
    </row>
    <row r="246" s="12" customFormat="1">
      <c r="A246" s="12"/>
      <c r="B246" s="211"/>
      <c r="C246" s="212"/>
      <c r="D246" s="213" t="s">
        <v>153</v>
      </c>
      <c r="E246" s="214" t="s">
        <v>19</v>
      </c>
      <c r="F246" s="215" t="s">
        <v>1504</v>
      </c>
      <c r="G246" s="212"/>
      <c r="H246" s="216">
        <v>1</v>
      </c>
      <c r="I246" s="217"/>
      <c r="J246" s="212"/>
      <c r="K246" s="212"/>
      <c r="L246" s="218"/>
      <c r="M246" s="219"/>
      <c r="N246" s="220"/>
      <c r="O246" s="220"/>
      <c r="P246" s="220"/>
      <c r="Q246" s="220"/>
      <c r="R246" s="220"/>
      <c r="S246" s="220"/>
      <c r="T246" s="221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22" t="s">
        <v>153</v>
      </c>
      <c r="AU246" s="222" t="s">
        <v>81</v>
      </c>
      <c r="AV246" s="12" t="s">
        <v>81</v>
      </c>
      <c r="AW246" s="12" t="s">
        <v>33</v>
      </c>
      <c r="AX246" s="12" t="s">
        <v>71</v>
      </c>
      <c r="AY246" s="222" t="s">
        <v>145</v>
      </c>
    </row>
    <row r="247" s="13" customFormat="1">
      <c r="A247" s="13"/>
      <c r="B247" s="223"/>
      <c r="C247" s="224"/>
      <c r="D247" s="213" t="s">
        <v>153</v>
      </c>
      <c r="E247" s="225" t="s">
        <v>19</v>
      </c>
      <c r="F247" s="226" t="s">
        <v>155</v>
      </c>
      <c r="G247" s="224"/>
      <c r="H247" s="227">
        <v>10</v>
      </c>
      <c r="I247" s="228"/>
      <c r="J247" s="224"/>
      <c r="K247" s="224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153</v>
      </c>
      <c r="AU247" s="233" t="s">
        <v>81</v>
      </c>
      <c r="AV247" s="13" t="s">
        <v>152</v>
      </c>
      <c r="AW247" s="13" t="s">
        <v>33</v>
      </c>
      <c r="AX247" s="13" t="s">
        <v>79</v>
      </c>
      <c r="AY247" s="233" t="s">
        <v>145</v>
      </c>
    </row>
    <row r="248" s="2" customFormat="1" ht="21.75" customHeight="1">
      <c r="A248" s="38"/>
      <c r="B248" s="39"/>
      <c r="C248" s="238" t="s">
        <v>775</v>
      </c>
      <c r="D248" s="238" t="s">
        <v>724</v>
      </c>
      <c r="E248" s="239" t="s">
        <v>1505</v>
      </c>
      <c r="F248" s="240" t="s">
        <v>1506</v>
      </c>
      <c r="G248" s="241" t="s">
        <v>160</v>
      </c>
      <c r="H248" s="242">
        <v>11</v>
      </c>
      <c r="I248" s="243"/>
      <c r="J248" s="244">
        <f>ROUND(I248*H248,2)</f>
        <v>0</v>
      </c>
      <c r="K248" s="245"/>
      <c r="L248" s="246"/>
      <c r="M248" s="247" t="s">
        <v>19</v>
      </c>
      <c r="N248" s="248" t="s">
        <v>42</v>
      </c>
      <c r="O248" s="84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9" t="s">
        <v>167</v>
      </c>
      <c r="AT248" s="209" t="s">
        <v>724</v>
      </c>
      <c r="AU248" s="209" t="s">
        <v>81</v>
      </c>
      <c r="AY248" s="17" t="s">
        <v>145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7" t="s">
        <v>79</v>
      </c>
      <c r="BK248" s="210">
        <f>ROUND(I248*H248,2)</f>
        <v>0</v>
      </c>
      <c r="BL248" s="17" t="s">
        <v>152</v>
      </c>
      <c r="BM248" s="209" t="s">
        <v>1507</v>
      </c>
    </row>
    <row r="249" s="12" customFormat="1">
      <c r="A249" s="12"/>
      <c r="B249" s="211"/>
      <c r="C249" s="212"/>
      <c r="D249" s="213" t="s">
        <v>153</v>
      </c>
      <c r="E249" s="214" t="s">
        <v>19</v>
      </c>
      <c r="F249" s="215" t="s">
        <v>1508</v>
      </c>
      <c r="G249" s="212"/>
      <c r="H249" s="216">
        <v>4</v>
      </c>
      <c r="I249" s="217"/>
      <c r="J249" s="212"/>
      <c r="K249" s="212"/>
      <c r="L249" s="218"/>
      <c r="M249" s="219"/>
      <c r="N249" s="220"/>
      <c r="O249" s="220"/>
      <c r="P249" s="220"/>
      <c r="Q249" s="220"/>
      <c r="R249" s="220"/>
      <c r="S249" s="220"/>
      <c r="T249" s="221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22" t="s">
        <v>153</v>
      </c>
      <c r="AU249" s="222" t="s">
        <v>81</v>
      </c>
      <c r="AV249" s="12" t="s">
        <v>81</v>
      </c>
      <c r="AW249" s="12" t="s">
        <v>33</v>
      </c>
      <c r="AX249" s="12" t="s">
        <v>71</v>
      </c>
      <c r="AY249" s="222" t="s">
        <v>145</v>
      </c>
    </row>
    <row r="250" s="12" customFormat="1">
      <c r="A250" s="12"/>
      <c r="B250" s="211"/>
      <c r="C250" s="212"/>
      <c r="D250" s="213" t="s">
        <v>153</v>
      </c>
      <c r="E250" s="214" t="s">
        <v>19</v>
      </c>
      <c r="F250" s="215" t="s">
        <v>1509</v>
      </c>
      <c r="G250" s="212"/>
      <c r="H250" s="216">
        <v>4</v>
      </c>
      <c r="I250" s="217"/>
      <c r="J250" s="212"/>
      <c r="K250" s="212"/>
      <c r="L250" s="218"/>
      <c r="M250" s="219"/>
      <c r="N250" s="220"/>
      <c r="O250" s="220"/>
      <c r="P250" s="220"/>
      <c r="Q250" s="220"/>
      <c r="R250" s="220"/>
      <c r="S250" s="220"/>
      <c r="T250" s="221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22" t="s">
        <v>153</v>
      </c>
      <c r="AU250" s="222" t="s">
        <v>81</v>
      </c>
      <c r="AV250" s="12" t="s">
        <v>81</v>
      </c>
      <c r="AW250" s="12" t="s">
        <v>33</v>
      </c>
      <c r="AX250" s="12" t="s">
        <v>71</v>
      </c>
      <c r="AY250" s="222" t="s">
        <v>145</v>
      </c>
    </row>
    <row r="251" s="12" customFormat="1">
      <c r="A251" s="12"/>
      <c r="B251" s="211"/>
      <c r="C251" s="212"/>
      <c r="D251" s="213" t="s">
        <v>153</v>
      </c>
      <c r="E251" s="214" t="s">
        <v>19</v>
      </c>
      <c r="F251" s="215" t="s">
        <v>1510</v>
      </c>
      <c r="G251" s="212"/>
      <c r="H251" s="216">
        <v>1</v>
      </c>
      <c r="I251" s="217"/>
      <c r="J251" s="212"/>
      <c r="K251" s="212"/>
      <c r="L251" s="218"/>
      <c r="M251" s="219"/>
      <c r="N251" s="220"/>
      <c r="O251" s="220"/>
      <c r="P251" s="220"/>
      <c r="Q251" s="220"/>
      <c r="R251" s="220"/>
      <c r="S251" s="220"/>
      <c r="T251" s="221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22" t="s">
        <v>153</v>
      </c>
      <c r="AU251" s="222" t="s">
        <v>81</v>
      </c>
      <c r="AV251" s="12" t="s">
        <v>81</v>
      </c>
      <c r="AW251" s="12" t="s">
        <v>33</v>
      </c>
      <c r="AX251" s="12" t="s">
        <v>71</v>
      </c>
      <c r="AY251" s="222" t="s">
        <v>145</v>
      </c>
    </row>
    <row r="252" s="12" customFormat="1">
      <c r="A252" s="12"/>
      <c r="B252" s="211"/>
      <c r="C252" s="212"/>
      <c r="D252" s="213" t="s">
        <v>153</v>
      </c>
      <c r="E252" s="214" t="s">
        <v>19</v>
      </c>
      <c r="F252" s="215" t="s">
        <v>1511</v>
      </c>
      <c r="G252" s="212"/>
      <c r="H252" s="216">
        <v>1</v>
      </c>
      <c r="I252" s="217"/>
      <c r="J252" s="212"/>
      <c r="K252" s="212"/>
      <c r="L252" s="218"/>
      <c r="M252" s="219"/>
      <c r="N252" s="220"/>
      <c r="O252" s="220"/>
      <c r="P252" s="220"/>
      <c r="Q252" s="220"/>
      <c r="R252" s="220"/>
      <c r="S252" s="220"/>
      <c r="T252" s="221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22" t="s">
        <v>153</v>
      </c>
      <c r="AU252" s="222" t="s">
        <v>81</v>
      </c>
      <c r="AV252" s="12" t="s">
        <v>81</v>
      </c>
      <c r="AW252" s="12" t="s">
        <v>33</v>
      </c>
      <c r="AX252" s="12" t="s">
        <v>71</v>
      </c>
      <c r="AY252" s="222" t="s">
        <v>145</v>
      </c>
    </row>
    <row r="253" s="12" customFormat="1">
      <c r="A253" s="12"/>
      <c r="B253" s="211"/>
      <c r="C253" s="212"/>
      <c r="D253" s="213" t="s">
        <v>153</v>
      </c>
      <c r="E253" s="214" t="s">
        <v>19</v>
      </c>
      <c r="F253" s="215" t="s">
        <v>1512</v>
      </c>
      <c r="G253" s="212"/>
      <c r="H253" s="216">
        <v>1</v>
      </c>
      <c r="I253" s="217"/>
      <c r="J253" s="212"/>
      <c r="K253" s="212"/>
      <c r="L253" s="218"/>
      <c r="M253" s="219"/>
      <c r="N253" s="220"/>
      <c r="O253" s="220"/>
      <c r="P253" s="220"/>
      <c r="Q253" s="220"/>
      <c r="R253" s="220"/>
      <c r="S253" s="220"/>
      <c r="T253" s="221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22" t="s">
        <v>153</v>
      </c>
      <c r="AU253" s="222" t="s">
        <v>81</v>
      </c>
      <c r="AV253" s="12" t="s">
        <v>81</v>
      </c>
      <c r="AW253" s="12" t="s">
        <v>33</v>
      </c>
      <c r="AX253" s="12" t="s">
        <v>71</v>
      </c>
      <c r="AY253" s="222" t="s">
        <v>145</v>
      </c>
    </row>
    <row r="254" s="13" customFormat="1">
      <c r="A254" s="13"/>
      <c r="B254" s="223"/>
      <c r="C254" s="224"/>
      <c r="D254" s="213" t="s">
        <v>153</v>
      </c>
      <c r="E254" s="225" t="s">
        <v>19</v>
      </c>
      <c r="F254" s="226" t="s">
        <v>155</v>
      </c>
      <c r="G254" s="224"/>
      <c r="H254" s="227">
        <v>11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153</v>
      </c>
      <c r="AU254" s="233" t="s">
        <v>81</v>
      </c>
      <c r="AV254" s="13" t="s">
        <v>152</v>
      </c>
      <c r="AW254" s="13" t="s">
        <v>33</v>
      </c>
      <c r="AX254" s="13" t="s">
        <v>79</v>
      </c>
      <c r="AY254" s="233" t="s">
        <v>145</v>
      </c>
    </row>
    <row r="255" s="2" customFormat="1" ht="16.5" customHeight="1">
      <c r="A255" s="38"/>
      <c r="B255" s="39"/>
      <c r="C255" s="238" t="s">
        <v>520</v>
      </c>
      <c r="D255" s="238" t="s">
        <v>724</v>
      </c>
      <c r="E255" s="239" t="s">
        <v>1513</v>
      </c>
      <c r="F255" s="240" t="s">
        <v>1514</v>
      </c>
      <c r="G255" s="241" t="s">
        <v>160</v>
      </c>
      <c r="H255" s="242">
        <v>3</v>
      </c>
      <c r="I255" s="243"/>
      <c r="J255" s="244">
        <f>ROUND(I255*H255,2)</f>
        <v>0</v>
      </c>
      <c r="K255" s="245"/>
      <c r="L255" s="246"/>
      <c r="M255" s="247" t="s">
        <v>19</v>
      </c>
      <c r="N255" s="248" t="s">
        <v>42</v>
      </c>
      <c r="O255" s="84"/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9" t="s">
        <v>167</v>
      </c>
      <c r="AT255" s="209" t="s">
        <v>724</v>
      </c>
      <c r="AU255" s="209" t="s">
        <v>81</v>
      </c>
      <c r="AY255" s="17" t="s">
        <v>145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7" t="s">
        <v>79</v>
      </c>
      <c r="BK255" s="210">
        <f>ROUND(I255*H255,2)</f>
        <v>0</v>
      </c>
      <c r="BL255" s="17" t="s">
        <v>152</v>
      </c>
      <c r="BM255" s="209" t="s">
        <v>1515</v>
      </c>
    </row>
    <row r="256" s="12" customFormat="1">
      <c r="A256" s="12"/>
      <c r="B256" s="211"/>
      <c r="C256" s="212"/>
      <c r="D256" s="213" t="s">
        <v>153</v>
      </c>
      <c r="E256" s="214" t="s">
        <v>19</v>
      </c>
      <c r="F256" s="215" t="s">
        <v>1510</v>
      </c>
      <c r="G256" s="212"/>
      <c r="H256" s="216">
        <v>1</v>
      </c>
      <c r="I256" s="217"/>
      <c r="J256" s="212"/>
      <c r="K256" s="212"/>
      <c r="L256" s="218"/>
      <c r="M256" s="219"/>
      <c r="N256" s="220"/>
      <c r="O256" s="220"/>
      <c r="P256" s="220"/>
      <c r="Q256" s="220"/>
      <c r="R256" s="220"/>
      <c r="S256" s="220"/>
      <c r="T256" s="221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22" t="s">
        <v>153</v>
      </c>
      <c r="AU256" s="222" t="s">
        <v>81</v>
      </c>
      <c r="AV256" s="12" t="s">
        <v>81</v>
      </c>
      <c r="AW256" s="12" t="s">
        <v>33</v>
      </c>
      <c r="AX256" s="12" t="s">
        <v>71</v>
      </c>
      <c r="AY256" s="222" t="s">
        <v>145</v>
      </c>
    </row>
    <row r="257" s="12" customFormat="1">
      <c r="A257" s="12"/>
      <c r="B257" s="211"/>
      <c r="C257" s="212"/>
      <c r="D257" s="213" t="s">
        <v>153</v>
      </c>
      <c r="E257" s="214" t="s">
        <v>19</v>
      </c>
      <c r="F257" s="215" t="s">
        <v>1511</v>
      </c>
      <c r="G257" s="212"/>
      <c r="H257" s="216">
        <v>1</v>
      </c>
      <c r="I257" s="217"/>
      <c r="J257" s="212"/>
      <c r="K257" s="212"/>
      <c r="L257" s="218"/>
      <c r="M257" s="219"/>
      <c r="N257" s="220"/>
      <c r="O257" s="220"/>
      <c r="P257" s="220"/>
      <c r="Q257" s="220"/>
      <c r="R257" s="220"/>
      <c r="S257" s="220"/>
      <c r="T257" s="221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22" t="s">
        <v>153</v>
      </c>
      <c r="AU257" s="222" t="s">
        <v>81</v>
      </c>
      <c r="AV257" s="12" t="s">
        <v>81</v>
      </c>
      <c r="AW257" s="12" t="s">
        <v>33</v>
      </c>
      <c r="AX257" s="12" t="s">
        <v>71</v>
      </c>
      <c r="AY257" s="222" t="s">
        <v>145</v>
      </c>
    </row>
    <row r="258" s="12" customFormat="1">
      <c r="A258" s="12"/>
      <c r="B258" s="211"/>
      <c r="C258" s="212"/>
      <c r="D258" s="213" t="s">
        <v>153</v>
      </c>
      <c r="E258" s="214" t="s">
        <v>19</v>
      </c>
      <c r="F258" s="215" t="s">
        <v>1516</v>
      </c>
      <c r="G258" s="212"/>
      <c r="H258" s="216">
        <v>1</v>
      </c>
      <c r="I258" s="217"/>
      <c r="J258" s="212"/>
      <c r="K258" s="212"/>
      <c r="L258" s="218"/>
      <c r="M258" s="219"/>
      <c r="N258" s="220"/>
      <c r="O258" s="220"/>
      <c r="P258" s="220"/>
      <c r="Q258" s="220"/>
      <c r="R258" s="220"/>
      <c r="S258" s="220"/>
      <c r="T258" s="221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22" t="s">
        <v>153</v>
      </c>
      <c r="AU258" s="222" t="s">
        <v>81</v>
      </c>
      <c r="AV258" s="12" t="s">
        <v>81</v>
      </c>
      <c r="AW258" s="12" t="s">
        <v>33</v>
      </c>
      <c r="AX258" s="12" t="s">
        <v>71</v>
      </c>
      <c r="AY258" s="222" t="s">
        <v>145</v>
      </c>
    </row>
    <row r="259" s="13" customFormat="1">
      <c r="A259" s="13"/>
      <c r="B259" s="223"/>
      <c r="C259" s="224"/>
      <c r="D259" s="213" t="s">
        <v>153</v>
      </c>
      <c r="E259" s="225" t="s">
        <v>19</v>
      </c>
      <c r="F259" s="226" t="s">
        <v>155</v>
      </c>
      <c r="G259" s="224"/>
      <c r="H259" s="227">
        <v>3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153</v>
      </c>
      <c r="AU259" s="233" t="s">
        <v>81</v>
      </c>
      <c r="AV259" s="13" t="s">
        <v>152</v>
      </c>
      <c r="AW259" s="13" t="s">
        <v>33</v>
      </c>
      <c r="AX259" s="13" t="s">
        <v>79</v>
      </c>
      <c r="AY259" s="233" t="s">
        <v>145</v>
      </c>
    </row>
    <row r="260" s="2" customFormat="1" ht="16.5" customHeight="1">
      <c r="A260" s="38"/>
      <c r="B260" s="39"/>
      <c r="C260" s="238" t="s">
        <v>788</v>
      </c>
      <c r="D260" s="238" t="s">
        <v>724</v>
      </c>
      <c r="E260" s="239" t="s">
        <v>1517</v>
      </c>
      <c r="F260" s="240" t="s">
        <v>1518</v>
      </c>
      <c r="G260" s="241" t="s">
        <v>160</v>
      </c>
      <c r="H260" s="242">
        <v>3</v>
      </c>
      <c r="I260" s="243"/>
      <c r="J260" s="244">
        <f>ROUND(I260*H260,2)</f>
        <v>0</v>
      </c>
      <c r="K260" s="245"/>
      <c r="L260" s="246"/>
      <c r="M260" s="247" t="s">
        <v>19</v>
      </c>
      <c r="N260" s="248" t="s">
        <v>42</v>
      </c>
      <c r="O260" s="84"/>
      <c r="P260" s="207">
        <f>O260*H260</f>
        <v>0</v>
      </c>
      <c r="Q260" s="207">
        <v>0</v>
      </c>
      <c r="R260" s="207">
        <f>Q260*H260</f>
        <v>0</v>
      </c>
      <c r="S260" s="207">
        <v>0</v>
      </c>
      <c r="T260" s="20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9" t="s">
        <v>167</v>
      </c>
      <c r="AT260" s="209" t="s">
        <v>724</v>
      </c>
      <c r="AU260" s="209" t="s">
        <v>81</v>
      </c>
      <c r="AY260" s="17" t="s">
        <v>145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7" t="s">
        <v>79</v>
      </c>
      <c r="BK260" s="210">
        <f>ROUND(I260*H260,2)</f>
        <v>0</v>
      </c>
      <c r="BL260" s="17" t="s">
        <v>152</v>
      </c>
      <c r="BM260" s="209" t="s">
        <v>1519</v>
      </c>
    </row>
    <row r="261" s="12" customFormat="1">
      <c r="A261" s="12"/>
      <c r="B261" s="211"/>
      <c r="C261" s="212"/>
      <c r="D261" s="213" t="s">
        <v>153</v>
      </c>
      <c r="E261" s="214" t="s">
        <v>19</v>
      </c>
      <c r="F261" s="215" t="s">
        <v>1510</v>
      </c>
      <c r="G261" s="212"/>
      <c r="H261" s="216">
        <v>1</v>
      </c>
      <c r="I261" s="217"/>
      <c r="J261" s="212"/>
      <c r="K261" s="212"/>
      <c r="L261" s="218"/>
      <c r="M261" s="219"/>
      <c r="N261" s="220"/>
      <c r="O261" s="220"/>
      <c r="P261" s="220"/>
      <c r="Q261" s="220"/>
      <c r="R261" s="220"/>
      <c r="S261" s="220"/>
      <c r="T261" s="221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2" t="s">
        <v>153</v>
      </c>
      <c r="AU261" s="222" t="s">
        <v>81</v>
      </c>
      <c r="AV261" s="12" t="s">
        <v>81</v>
      </c>
      <c r="AW261" s="12" t="s">
        <v>33</v>
      </c>
      <c r="AX261" s="12" t="s">
        <v>71</v>
      </c>
      <c r="AY261" s="222" t="s">
        <v>145</v>
      </c>
    </row>
    <row r="262" s="12" customFormat="1">
      <c r="A262" s="12"/>
      <c r="B262" s="211"/>
      <c r="C262" s="212"/>
      <c r="D262" s="213" t="s">
        <v>153</v>
      </c>
      <c r="E262" s="214" t="s">
        <v>19</v>
      </c>
      <c r="F262" s="215" t="s">
        <v>1511</v>
      </c>
      <c r="G262" s="212"/>
      <c r="H262" s="216">
        <v>1</v>
      </c>
      <c r="I262" s="217"/>
      <c r="J262" s="212"/>
      <c r="K262" s="212"/>
      <c r="L262" s="218"/>
      <c r="M262" s="219"/>
      <c r="N262" s="220"/>
      <c r="O262" s="220"/>
      <c r="P262" s="220"/>
      <c r="Q262" s="220"/>
      <c r="R262" s="220"/>
      <c r="S262" s="220"/>
      <c r="T262" s="221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22" t="s">
        <v>153</v>
      </c>
      <c r="AU262" s="222" t="s">
        <v>81</v>
      </c>
      <c r="AV262" s="12" t="s">
        <v>81</v>
      </c>
      <c r="AW262" s="12" t="s">
        <v>33</v>
      </c>
      <c r="AX262" s="12" t="s">
        <v>71</v>
      </c>
      <c r="AY262" s="222" t="s">
        <v>145</v>
      </c>
    </row>
    <row r="263" s="12" customFormat="1">
      <c r="A263" s="12"/>
      <c r="B263" s="211"/>
      <c r="C263" s="212"/>
      <c r="D263" s="213" t="s">
        <v>153</v>
      </c>
      <c r="E263" s="214" t="s">
        <v>19</v>
      </c>
      <c r="F263" s="215" t="s">
        <v>1516</v>
      </c>
      <c r="G263" s="212"/>
      <c r="H263" s="216">
        <v>1</v>
      </c>
      <c r="I263" s="217"/>
      <c r="J263" s="212"/>
      <c r="K263" s="212"/>
      <c r="L263" s="218"/>
      <c r="M263" s="219"/>
      <c r="N263" s="220"/>
      <c r="O263" s="220"/>
      <c r="P263" s="220"/>
      <c r="Q263" s="220"/>
      <c r="R263" s="220"/>
      <c r="S263" s="220"/>
      <c r="T263" s="221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22" t="s">
        <v>153</v>
      </c>
      <c r="AU263" s="222" t="s">
        <v>81</v>
      </c>
      <c r="AV263" s="12" t="s">
        <v>81</v>
      </c>
      <c r="AW263" s="12" t="s">
        <v>33</v>
      </c>
      <c r="AX263" s="12" t="s">
        <v>71</v>
      </c>
      <c r="AY263" s="222" t="s">
        <v>145</v>
      </c>
    </row>
    <row r="264" s="13" customFormat="1">
      <c r="A264" s="13"/>
      <c r="B264" s="223"/>
      <c r="C264" s="224"/>
      <c r="D264" s="213" t="s">
        <v>153</v>
      </c>
      <c r="E264" s="225" t="s">
        <v>19</v>
      </c>
      <c r="F264" s="226" t="s">
        <v>155</v>
      </c>
      <c r="G264" s="224"/>
      <c r="H264" s="227">
        <v>3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153</v>
      </c>
      <c r="AU264" s="233" t="s">
        <v>81</v>
      </c>
      <c r="AV264" s="13" t="s">
        <v>152</v>
      </c>
      <c r="AW264" s="13" t="s">
        <v>33</v>
      </c>
      <c r="AX264" s="13" t="s">
        <v>79</v>
      </c>
      <c r="AY264" s="233" t="s">
        <v>145</v>
      </c>
    </row>
    <row r="265" s="2" customFormat="1" ht="24.15" customHeight="1">
      <c r="A265" s="38"/>
      <c r="B265" s="39"/>
      <c r="C265" s="238" t="s">
        <v>525</v>
      </c>
      <c r="D265" s="238" t="s">
        <v>724</v>
      </c>
      <c r="E265" s="239" t="s">
        <v>1520</v>
      </c>
      <c r="F265" s="240" t="s">
        <v>1521</v>
      </c>
      <c r="G265" s="241" t="s">
        <v>160</v>
      </c>
      <c r="H265" s="242">
        <v>3</v>
      </c>
      <c r="I265" s="243"/>
      <c r="J265" s="244">
        <f>ROUND(I265*H265,2)</f>
        <v>0</v>
      </c>
      <c r="K265" s="245"/>
      <c r="L265" s="246"/>
      <c r="M265" s="247" t="s">
        <v>19</v>
      </c>
      <c r="N265" s="248" t="s">
        <v>42</v>
      </c>
      <c r="O265" s="84"/>
      <c r="P265" s="207">
        <f>O265*H265</f>
        <v>0</v>
      </c>
      <c r="Q265" s="207">
        <v>0</v>
      </c>
      <c r="R265" s="207">
        <f>Q265*H265</f>
        <v>0</v>
      </c>
      <c r="S265" s="207">
        <v>0</v>
      </c>
      <c r="T265" s="20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9" t="s">
        <v>167</v>
      </c>
      <c r="AT265" s="209" t="s">
        <v>724</v>
      </c>
      <c r="AU265" s="209" t="s">
        <v>81</v>
      </c>
      <c r="AY265" s="17" t="s">
        <v>145</v>
      </c>
      <c r="BE265" s="210">
        <f>IF(N265="základní",J265,0)</f>
        <v>0</v>
      </c>
      <c r="BF265" s="210">
        <f>IF(N265="snížená",J265,0)</f>
        <v>0</v>
      </c>
      <c r="BG265" s="210">
        <f>IF(N265="zákl. přenesená",J265,0)</f>
        <v>0</v>
      </c>
      <c r="BH265" s="210">
        <f>IF(N265="sníž. přenesená",J265,0)</f>
        <v>0</v>
      </c>
      <c r="BI265" s="210">
        <f>IF(N265="nulová",J265,0)</f>
        <v>0</v>
      </c>
      <c r="BJ265" s="17" t="s">
        <v>79</v>
      </c>
      <c r="BK265" s="210">
        <f>ROUND(I265*H265,2)</f>
        <v>0</v>
      </c>
      <c r="BL265" s="17" t="s">
        <v>152</v>
      </c>
      <c r="BM265" s="209" t="s">
        <v>1522</v>
      </c>
    </row>
    <row r="266" s="2" customFormat="1">
      <c r="A266" s="38"/>
      <c r="B266" s="39"/>
      <c r="C266" s="40"/>
      <c r="D266" s="213" t="s">
        <v>161</v>
      </c>
      <c r="E266" s="40"/>
      <c r="F266" s="234" t="s">
        <v>1523</v>
      </c>
      <c r="G266" s="40"/>
      <c r="H266" s="40"/>
      <c r="I266" s="235"/>
      <c r="J266" s="40"/>
      <c r="K266" s="40"/>
      <c r="L266" s="44"/>
      <c r="M266" s="236"/>
      <c r="N266" s="237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161</v>
      </c>
      <c r="AU266" s="17" t="s">
        <v>81</v>
      </c>
    </row>
    <row r="267" s="2" customFormat="1" ht="24.15" customHeight="1">
      <c r="A267" s="38"/>
      <c r="B267" s="39"/>
      <c r="C267" s="238" t="s">
        <v>797</v>
      </c>
      <c r="D267" s="238" t="s">
        <v>724</v>
      </c>
      <c r="E267" s="239" t="s">
        <v>1524</v>
      </c>
      <c r="F267" s="240" t="s">
        <v>1525</v>
      </c>
      <c r="G267" s="241" t="s">
        <v>160</v>
      </c>
      <c r="H267" s="242">
        <v>2</v>
      </c>
      <c r="I267" s="243"/>
      <c r="J267" s="244">
        <f>ROUND(I267*H267,2)</f>
        <v>0</v>
      </c>
      <c r="K267" s="245"/>
      <c r="L267" s="246"/>
      <c r="M267" s="247" t="s">
        <v>19</v>
      </c>
      <c r="N267" s="248" t="s">
        <v>42</v>
      </c>
      <c r="O267" s="84"/>
      <c r="P267" s="207">
        <f>O267*H267</f>
        <v>0</v>
      </c>
      <c r="Q267" s="207">
        <v>0</v>
      </c>
      <c r="R267" s="207">
        <f>Q267*H267</f>
        <v>0</v>
      </c>
      <c r="S267" s="207">
        <v>0</v>
      </c>
      <c r="T267" s="20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09" t="s">
        <v>245</v>
      </c>
      <c r="AT267" s="209" t="s">
        <v>724</v>
      </c>
      <c r="AU267" s="209" t="s">
        <v>81</v>
      </c>
      <c r="AY267" s="17" t="s">
        <v>145</v>
      </c>
      <c r="BE267" s="210">
        <f>IF(N267="základní",J267,0)</f>
        <v>0</v>
      </c>
      <c r="BF267" s="210">
        <f>IF(N267="snížená",J267,0)</f>
        <v>0</v>
      </c>
      <c r="BG267" s="210">
        <f>IF(N267="zákl. přenesená",J267,0)</f>
        <v>0</v>
      </c>
      <c r="BH267" s="210">
        <f>IF(N267="sníž. přenesená",J267,0)</f>
        <v>0</v>
      </c>
      <c r="BI267" s="210">
        <f>IF(N267="nulová",J267,0)</f>
        <v>0</v>
      </c>
      <c r="BJ267" s="17" t="s">
        <v>79</v>
      </c>
      <c r="BK267" s="210">
        <f>ROUND(I267*H267,2)</f>
        <v>0</v>
      </c>
      <c r="BL267" s="17" t="s">
        <v>189</v>
      </c>
      <c r="BM267" s="209" t="s">
        <v>1526</v>
      </c>
    </row>
    <row r="268" s="2" customFormat="1">
      <c r="A268" s="38"/>
      <c r="B268" s="39"/>
      <c r="C268" s="40"/>
      <c r="D268" s="213" t="s">
        <v>161</v>
      </c>
      <c r="E268" s="40"/>
      <c r="F268" s="234" t="s">
        <v>1527</v>
      </c>
      <c r="G268" s="40"/>
      <c r="H268" s="40"/>
      <c r="I268" s="235"/>
      <c r="J268" s="40"/>
      <c r="K268" s="40"/>
      <c r="L268" s="44"/>
      <c r="M268" s="236"/>
      <c r="N268" s="237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161</v>
      </c>
      <c r="AU268" s="17" t="s">
        <v>81</v>
      </c>
    </row>
    <row r="269" s="12" customFormat="1">
      <c r="A269" s="12"/>
      <c r="B269" s="211"/>
      <c r="C269" s="212"/>
      <c r="D269" s="213" t="s">
        <v>153</v>
      </c>
      <c r="E269" s="214" t="s">
        <v>19</v>
      </c>
      <c r="F269" s="215" t="s">
        <v>1528</v>
      </c>
      <c r="G269" s="212"/>
      <c r="H269" s="216">
        <v>1</v>
      </c>
      <c r="I269" s="217"/>
      <c r="J269" s="212"/>
      <c r="K269" s="212"/>
      <c r="L269" s="218"/>
      <c r="M269" s="219"/>
      <c r="N269" s="220"/>
      <c r="O269" s="220"/>
      <c r="P269" s="220"/>
      <c r="Q269" s="220"/>
      <c r="R269" s="220"/>
      <c r="S269" s="220"/>
      <c r="T269" s="221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22" t="s">
        <v>153</v>
      </c>
      <c r="AU269" s="222" t="s">
        <v>81</v>
      </c>
      <c r="AV269" s="12" t="s">
        <v>81</v>
      </c>
      <c r="AW269" s="12" t="s">
        <v>33</v>
      </c>
      <c r="AX269" s="12" t="s">
        <v>71</v>
      </c>
      <c r="AY269" s="222" t="s">
        <v>145</v>
      </c>
    </row>
    <row r="270" s="12" customFormat="1">
      <c r="A270" s="12"/>
      <c r="B270" s="211"/>
      <c r="C270" s="212"/>
      <c r="D270" s="213" t="s">
        <v>153</v>
      </c>
      <c r="E270" s="214" t="s">
        <v>19</v>
      </c>
      <c r="F270" s="215" t="s">
        <v>1529</v>
      </c>
      <c r="G270" s="212"/>
      <c r="H270" s="216">
        <v>1</v>
      </c>
      <c r="I270" s="217"/>
      <c r="J270" s="212"/>
      <c r="K270" s="212"/>
      <c r="L270" s="218"/>
      <c r="M270" s="219"/>
      <c r="N270" s="220"/>
      <c r="O270" s="220"/>
      <c r="P270" s="220"/>
      <c r="Q270" s="220"/>
      <c r="R270" s="220"/>
      <c r="S270" s="220"/>
      <c r="T270" s="221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22" t="s">
        <v>153</v>
      </c>
      <c r="AU270" s="222" t="s">
        <v>81</v>
      </c>
      <c r="AV270" s="12" t="s">
        <v>81</v>
      </c>
      <c r="AW270" s="12" t="s">
        <v>33</v>
      </c>
      <c r="AX270" s="12" t="s">
        <v>71</v>
      </c>
      <c r="AY270" s="222" t="s">
        <v>145</v>
      </c>
    </row>
    <row r="271" s="13" customFormat="1">
      <c r="A271" s="13"/>
      <c r="B271" s="223"/>
      <c r="C271" s="224"/>
      <c r="D271" s="213" t="s">
        <v>153</v>
      </c>
      <c r="E271" s="225" t="s">
        <v>19</v>
      </c>
      <c r="F271" s="226" t="s">
        <v>155</v>
      </c>
      <c r="G271" s="224"/>
      <c r="H271" s="227">
        <v>2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3" t="s">
        <v>153</v>
      </c>
      <c r="AU271" s="233" t="s">
        <v>81</v>
      </c>
      <c r="AV271" s="13" t="s">
        <v>152</v>
      </c>
      <c r="AW271" s="13" t="s">
        <v>33</v>
      </c>
      <c r="AX271" s="13" t="s">
        <v>79</v>
      </c>
      <c r="AY271" s="233" t="s">
        <v>145</v>
      </c>
    </row>
    <row r="272" s="2" customFormat="1" ht="16.5" customHeight="1">
      <c r="A272" s="38"/>
      <c r="B272" s="39"/>
      <c r="C272" s="238" t="s">
        <v>529</v>
      </c>
      <c r="D272" s="238" t="s">
        <v>724</v>
      </c>
      <c r="E272" s="239" t="s">
        <v>1530</v>
      </c>
      <c r="F272" s="240" t="s">
        <v>1531</v>
      </c>
      <c r="G272" s="241" t="s">
        <v>160</v>
      </c>
      <c r="H272" s="242">
        <v>3</v>
      </c>
      <c r="I272" s="243"/>
      <c r="J272" s="244">
        <f>ROUND(I272*H272,2)</f>
        <v>0</v>
      </c>
      <c r="K272" s="245"/>
      <c r="L272" s="246"/>
      <c r="M272" s="247" t="s">
        <v>19</v>
      </c>
      <c r="N272" s="248" t="s">
        <v>42</v>
      </c>
      <c r="O272" s="84"/>
      <c r="P272" s="207">
        <f>O272*H272</f>
        <v>0</v>
      </c>
      <c r="Q272" s="207">
        <v>0.00050000000000000001</v>
      </c>
      <c r="R272" s="207">
        <f>Q272*H272</f>
        <v>0.0015</v>
      </c>
      <c r="S272" s="207">
        <v>0</v>
      </c>
      <c r="T272" s="20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9" t="s">
        <v>245</v>
      </c>
      <c r="AT272" s="209" t="s">
        <v>724</v>
      </c>
      <c r="AU272" s="209" t="s">
        <v>81</v>
      </c>
      <c r="AY272" s="17" t="s">
        <v>145</v>
      </c>
      <c r="BE272" s="210">
        <f>IF(N272="základní",J272,0)</f>
        <v>0</v>
      </c>
      <c r="BF272" s="210">
        <f>IF(N272="snížená",J272,0)</f>
        <v>0</v>
      </c>
      <c r="BG272" s="210">
        <f>IF(N272="zákl. přenesená",J272,0)</f>
        <v>0</v>
      </c>
      <c r="BH272" s="210">
        <f>IF(N272="sníž. přenesená",J272,0)</f>
        <v>0</v>
      </c>
      <c r="BI272" s="210">
        <f>IF(N272="nulová",J272,0)</f>
        <v>0</v>
      </c>
      <c r="BJ272" s="17" t="s">
        <v>79</v>
      </c>
      <c r="BK272" s="210">
        <f>ROUND(I272*H272,2)</f>
        <v>0</v>
      </c>
      <c r="BL272" s="17" t="s">
        <v>189</v>
      </c>
      <c r="BM272" s="209" t="s">
        <v>1532</v>
      </c>
    </row>
    <row r="273" s="2" customFormat="1">
      <c r="A273" s="38"/>
      <c r="B273" s="39"/>
      <c r="C273" s="40"/>
      <c r="D273" s="213" t="s">
        <v>161</v>
      </c>
      <c r="E273" s="40"/>
      <c r="F273" s="234" t="s">
        <v>1533</v>
      </c>
      <c r="G273" s="40"/>
      <c r="H273" s="40"/>
      <c r="I273" s="235"/>
      <c r="J273" s="40"/>
      <c r="K273" s="40"/>
      <c r="L273" s="44"/>
      <c r="M273" s="236"/>
      <c r="N273" s="237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161</v>
      </c>
      <c r="AU273" s="17" t="s">
        <v>81</v>
      </c>
    </row>
    <row r="274" s="2" customFormat="1" ht="16.5" customHeight="1">
      <c r="A274" s="38"/>
      <c r="B274" s="39"/>
      <c r="C274" s="238" t="s">
        <v>804</v>
      </c>
      <c r="D274" s="238" t="s">
        <v>724</v>
      </c>
      <c r="E274" s="239" t="s">
        <v>1534</v>
      </c>
      <c r="F274" s="240" t="s">
        <v>1535</v>
      </c>
      <c r="G274" s="241" t="s">
        <v>160</v>
      </c>
      <c r="H274" s="242">
        <v>9</v>
      </c>
      <c r="I274" s="243"/>
      <c r="J274" s="244">
        <f>ROUND(I274*H274,2)</f>
        <v>0</v>
      </c>
      <c r="K274" s="245"/>
      <c r="L274" s="246"/>
      <c r="M274" s="247" t="s">
        <v>19</v>
      </c>
      <c r="N274" s="248" t="s">
        <v>42</v>
      </c>
      <c r="O274" s="84"/>
      <c r="P274" s="207">
        <f>O274*H274</f>
        <v>0</v>
      </c>
      <c r="Q274" s="207">
        <v>0</v>
      </c>
      <c r="R274" s="207">
        <f>Q274*H274</f>
        <v>0</v>
      </c>
      <c r="S274" s="207">
        <v>0</v>
      </c>
      <c r="T274" s="20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09" t="s">
        <v>167</v>
      </c>
      <c r="AT274" s="209" t="s">
        <v>724</v>
      </c>
      <c r="AU274" s="209" t="s">
        <v>81</v>
      </c>
      <c r="AY274" s="17" t="s">
        <v>145</v>
      </c>
      <c r="BE274" s="210">
        <f>IF(N274="základní",J274,0)</f>
        <v>0</v>
      </c>
      <c r="BF274" s="210">
        <f>IF(N274="snížená",J274,0)</f>
        <v>0</v>
      </c>
      <c r="BG274" s="210">
        <f>IF(N274="zákl. přenesená",J274,0)</f>
        <v>0</v>
      </c>
      <c r="BH274" s="210">
        <f>IF(N274="sníž. přenesená",J274,0)</f>
        <v>0</v>
      </c>
      <c r="BI274" s="210">
        <f>IF(N274="nulová",J274,0)</f>
        <v>0</v>
      </c>
      <c r="BJ274" s="17" t="s">
        <v>79</v>
      </c>
      <c r="BK274" s="210">
        <f>ROUND(I274*H274,2)</f>
        <v>0</v>
      </c>
      <c r="BL274" s="17" t="s">
        <v>152</v>
      </c>
      <c r="BM274" s="209" t="s">
        <v>1536</v>
      </c>
    </row>
    <row r="275" s="12" customFormat="1">
      <c r="A275" s="12"/>
      <c r="B275" s="211"/>
      <c r="C275" s="212"/>
      <c r="D275" s="213" t="s">
        <v>153</v>
      </c>
      <c r="E275" s="214" t="s">
        <v>19</v>
      </c>
      <c r="F275" s="215" t="s">
        <v>1537</v>
      </c>
      <c r="G275" s="212"/>
      <c r="H275" s="216">
        <v>3</v>
      </c>
      <c r="I275" s="217"/>
      <c r="J275" s="212"/>
      <c r="K275" s="212"/>
      <c r="L275" s="218"/>
      <c r="M275" s="219"/>
      <c r="N275" s="220"/>
      <c r="O275" s="220"/>
      <c r="P275" s="220"/>
      <c r="Q275" s="220"/>
      <c r="R275" s="220"/>
      <c r="S275" s="220"/>
      <c r="T275" s="221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22" t="s">
        <v>153</v>
      </c>
      <c r="AU275" s="222" t="s">
        <v>81</v>
      </c>
      <c r="AV275" s="12" t="s">
        <v>81</v>
      </c>
      <c r="AW275" s="12" t="s">
        <v>33</v>
      </c>
      <c r="AX275" s="12" t="s">
        <v>71</v>
      </c>
      <c r="AY275" s="222" t="s">
        <v>145</v>
      </c>
    </row>
    <row r="276" s="12" customFormat="1">
      <c r="A276" s="12"/>
      <c r="B276" s="211"/>
      <c r="C276" s="212"/>
      <c r="D276" s="213" t="s">
        <v>153</v>
      </c>
      <c r="E276" s="214" t="s">
        <v>19</v>
      </c>
      <c r="F276" s="215" t="s">
        <v>1538</v>
      </c>
      <c r="G276" s="212"/>
      <c r="H276" s="216">
        <v>3</v>
      </c>
      <c r="I276" s="217"/>
      <c r="J276" s="212"/>
      <c r="K276" s="212"/>
      <c r="L276" s="218"/>
      <c r="M276" s="219"/>
      <c r="N276" s="220"/>
      <c r="O276" s="220"/>
      <c r="P276" s="220"/>
      <c r="Q276" s="220"/>
      <c r="R276" s="220"/>
      <c r="S276" s="220"/>
      <c r="T276" s="221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22" t="s">
        <v>153</v>
      </c>
      <c r="AU276" s="222" t="s">
        <v>81</v>
      </c>
      <c r="AV276" s="12" t="s">
        <v>81</v>
      </c>
      <c r="AW276" s="12" t="s">
        <v>33</v>
      </c>
      <c r="AX276" s="12" t="s">
        <v>71</v>
      </c>
      <c r="AY276" s="222" t="s">
        <v>145</v>
      </c>
    </row>
    <row r="277" s="12" customFormat="1">
      <c r="A277" s="12"/>
      <c r="B277" s="211"/>
      <c r="C277" s="212"/>
      <c r="D277" s="213" t="s">
        <v>153</v>
      </c>
      <c r="E277" s="214" t="s">
        <v>19</v>
      </c>
      <c r="F277" s="215" t="s">
        <v>1499</v>
      </c>
      <c r="G277" s="212"/>
      <c r="H277" s="216">
        <v>1</v>
      </c>
      <c r="I277" s="217"/>
      <c r="J277" s="212"/>
      <c r="K277" s="212"/>
      <c r="L277" s="218"/>
      <c r="M277" s="219"/>
      <c r="N277" s="220"/>
      <c r="O277" s="220"/>
      <c r="P277" s="220"/>
      <c r="Q277" s="220"/>
      <c r="R277" s="220"/>
      <c r="S277" s="220"/>
      <c r="T277" s="221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22" t="s">
        <v>153</v>
      </c>
      <c r="AU277" s="222" t="s">
        <v>81</v>
      </c>
      <c r="AV277" s="12" t="s">
        <v>81</v>
      </c>
      <c r="AW277" s="12" t="s">
        <v>33</v>
      </c>
      <c r="AX277" s="12" t="s">
        <v>71</v>
      </c>
      <c r="AY277" s="222" t="s">
        <v>145</v>
      </c>
    </row>
    <row r="278" s="12" customFormat="1">
      <c r="A278" s="12"/>
      <c r="B278" s="211"/>
      <c r="C278" s="212"/>
      <c r="D278" s="213" t="s">
        <v>153</v>
      </c>
      <c r="E278" s="214" t="s">
        <v>19</v>
      </c>
      <c r="F278" s="215" t="s">
        <v>1503</v>
      </c>
      <c r="G278" s="212"/>
      <c r="H278" s="216">
        <v>1</v>
      </c>
      <c r="I278" s="217"/>
      <c r="J278" s="212"/>
      <c r="K278" s="212"/>
      <c r="L278" s="218"/>
      <c r="M278" s="219"/>
      <c r="N278" s="220"/>
      <c r="O278" s="220"/>
      <c r="P278" s="220"/>
      <c r="Q278" s="220"/>
      <c r="R278" s="220"/>
      <c r="S278" s="220"/>
      <c r="T278" s="221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22" t="s">
        <v>153</v>
      </c>
      <c r="AU278" s="222" t="s">
        <v>81</v>
      </c>
      <c r="AV278" s="12" t="s">
        <v>81</v>
      </c>
      <c r="AW278" s="12" t="s">
        <v>33</v>
      </c>
      <c r="AX278" s="12" t="s">
        <v>71</v>
      </c>
      <c r="AY278" s="222" t="s">
        <v>145</v>
      </c>
    </row>
    <row r="279" s="12" customFormat="1">
      <c r="A279" s="12"/>
      <c r="B279" s="211"/>
      <c r="C279" s="212"/>
      <c r="D279" s="213" t="s">
        <v>153</v>
      </c>
      <c r="E279" s="214" t="s">
        <v>19</v>
      </c>
      <c r="F279" s="215" t="s">
        <v>1504</v>
      </c>
      <c r="G279" s="212"/>
      <c r="H279" s="216">
        <v>1</v>
      </c>
      <c r="I279" s="217"/>
      <c r="J279" s="212"/>
      <c r="K279" s="212"/>
      <c r="L279" s="218"/>
      <c r="M279" s="219"/>
      <c r="N279" s="220"/>
      <c r="O279" s="220"/>
      <c r="P279" s="220"/>
      <c r="Q279" s="220"/>
      <c r="R279" s="220"/>
      <c r="S279" s="220"/>
      <c r="T279" s="221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22" t="s">
        <v>153</v>
      </c>
      <c r="AU279" s="222" t="s">
        <v>81</v>
      </c>
      <c r="AV279" s="12" t="s">
        <v>81</v>
      </c>
      <c r="AW279" s="12" t="s">
        <v>33</v>
      </c>
      <c r="AX279" s="12" t="s">
        <v>71</v>
      </c>
      <c r="AY279" s="222" t="s">
        <v>145</v>
      </c>
    </row>
    <row r="280" s="13" customFormat="1">
      <c r="A280" s="13"/>
      <c r="B280" s="223"/>
      <c r="C280" s="224"/>
      <c r="D280" s="213" t="s">
        <v>153</v>
      </c>
      <c r="E280" s="225" t="s">
        <v>19</v>
      </c>
      <c r="F280" s="226" t="s">
        <v>155</v>
      </c>
      <c r="G280" s="224"/>
      <c r="H280" s="227">
        <v>9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3" t="s">
        <v>153</v>
      </c>
      <c r="AU280" s="233" t="s">
        <v>81</v>
      </c>
      <c r="AV280" s="13" t="s">
        <v>152</v>
      </c>
      <c r="AW280" s="13" t="s">
        <v>33</v>
      </c>
      <c r="AX280" s="13" t="s">
        <v>79</v>
      </c>
      <c r="AY280" s="233" t="s">
        <v>145</v>
      </c>
    </row>
    <row r="281" s="2" customFormat="1" ht="16.5" customHeight="1">
      <c r="A281" s="38"/>
      <c r="B281" s="39"/>
      <c r="C281" s="238" t="s">
        <v>534</v>
      </c>
      <c r="D281" s="238" t="s">
        <v>724</v>
      </c>
      <c r="E281" s="239" t="s">
        <v>1539</v>
      </c>
      <c r="F281" s="240" t="s">
        <v>1540</v>
      </c>
      <c r="G281" s="241" t="s">
        <v>160</v>
      </c>
      <c r="H281" s="242">
        <v>9</v>
      </c>
      <c r="I281" s="243"/>
      <c r="J281" s="244">
        <f>ROUND(I281*H281,2)</f>
        <v>0</v>
      </c>
      <c r="K281" s="245"/>
      <c r="L281" s="246"/>
      <c r="M281" s="247" t="s">
        <v>19</v>
      </c>
      <c r="N281" s="248" t="s">
        <v>42</v>
      </c>
      <c r="O281" s="84"/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9" t="s">
        <v>167</v>
      </c>
      <c r="AT281" s="209" t="s">
        <v>724</v>
      </c>
      <c r="AU281" s="209" t="s">
        <v>81</v>
      </c>
      <c r="AY281" s="17" t="s">
        <v>145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7" t="s">
        <v>79</v>
      </c>
      <c r="BK281" s="210">
        <f>ROUND(I281*H281,2)</f>
        <v>0</v>
      </c>
      <c r="BL281" s="17" t="s">
        <v>152</v>
      </c>
      <c r="BM281" s="209" t="s">
        <v>1541</v>
      </c>
    </row>
    <row r="282" s="12" customFormat="1">
      <c r="A282" s="12"/>
      <c r="B282" s="211"/>
      <c r="C282" s="212"/>
      <c r="D282" s="213" t="s">
        <v>153</v>
      </c>
      <c r="E282" s="214" t="s">
        <v>19</v>
      </c>
      <c r="F282" s="215" t="s">
        <v>1537</v>
      </c>
      <c r="G282" s="212"/>
      <c r="H282" s="216">
        <v>3</v>
      </c>
      <c r="I282" s="217"/>
      <c r="J282" s="212"/>
      <c r="K282" s="212"/>
      <c r="L282" s="218"/>
      <c r="M282" s="219"/>
      <c r="N282" s="220"/>
      <c r="O282" s="220"/>
      <c r="P282" s="220"/>
      <c r="Q282" s="220"/>
      <c r="R282" s="220"/>
      <c r="S282" s="220"/>
      <c r="T282" s="221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22" t="s">
        <v>153</v>
      </c>
      <c r="AU282" s="222" t="s">
        <v>81</v>
      </c>
      <c r="AV282" s="12" t="s">
        <v>81</v>
      </c>
      <c r="AW282" s="12" t="s">
        <v>33</v>
      </c>
      <c r="AX282" s="12" t="s">
        <v>71</v>
      </c>
      <c r="AY282" s="222" t="s">
        <v>145</v>
      </c>
    </row>
    <row r="283" s="12" customFormat="1">
      <c r="A283" s="12"/>
      <c r="B283" s="211"/>
      <c r="C283" s="212"/>
      <c r="D283" s="213" t="s">
        <v>153</v>
      </c>
      <c r="E283" s="214" t="s">
        <v>19</v>
      </c>
      <c r="F283" s="215" t="s">
        <v>1538</v>
      </c>
      <c r="G283" s="212"/>
      <c r="H283" s="216">
        <v>3</v>
      </c>
      <c r="I283" s="217"/>
      <c r="J283" s="212"/>
      <c r="K283" s="212"/>
      <c r="L283" s="218"/>
      <c r="M283" s="219"/>
      <c r="N283" s="220"/>
      <c r="O283" s="220"/>
      <c r="P283" s="220"/>
      <c r="Q283" s="220"/>
      <c r="R283" s="220"/>
      <c r="S283" s="220"/>
      <c r="T283" s="221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22" t="s">
        <v>153</v>
      </c>
      <c r="AU283" s="222" t="s">
        <v>81</v>
      </c>
      <c r="AV283" s="12" t="s">
        <v>81</v>
      </c>
      <c r="AW283" s="12" t="s">
        <v>33</v>
      </c>
      <c r="AX283" s="12" t="s">
        <v>71</v>
      </c>
      <c r="AY283" s="222" t="s">
        <v>145</v>
      </c>
    </row>
    <row r="284" s="12" customFormat="1">
      <c r="A284" s="12"/>
      <c r="B284" s="211"/>
      <c r="C284" s="212"/>
      <c r="D284" s="213" t="s">
        <v>153</v>
      </c>
      <c r="E284" s="214" t="s">
        <v>19</v>
      </c>
      <c r="F284" s="215" t="s">
        <v>1499</v>
      </c>
      <c r="G284" s="212"/>
      <c r="H284" s="216">
        <v>1</v>
      </c>
      <c r="I284" s="217"/>
      <c r="J284" s="212"/>
      <c r="K284" s="212"/>
      <c r="L284" s="218"/>
      <c r="M284" s="219"/>
      <c r="N284" s="220"/>
      <c r="O284" s="220"/>
      <c r="P284" s="220"/>
      <c r="Q284" s="220"/>
      <c r="R284" s="220"/>
      <c r="S284" s="220"/>
      <c r="T284" s="221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22" t="s">
        <v>153</v>
      </c>
      <c r="AU284" s="222" t="s">
        <v>81</v>
      </c>
      <c r="AV284" s="12" t="s">
        <v>81</v>
      </c>
      <c r="AW284" s="12" t="s">
        <v>33</v>
      </c>
      <c r="AX284" s="12" t="s">
        <v>71</v>
      </c>
      <c r="AY284" s="222" t="s">
        <v>145</v>
      </c>
    </row>
    <row r="285" s="12" customFormat="1">
      <c r="A285" s="12"/>
      <c r="B285" s="211"/>
      <c r="C285" s="212"/>
      <c r="D285" s="213" t="s">
        <v>153</v>
      </c>
      <c r="E285" s="214" t="s">
        <v>19</v>
      </c>
      <c r="F285" s="215" t="s">
        <v>1503</v>
      </c>
      <c r="G285" s="212"/>
      <c r="H285" s="216">
        <v>1</v>
      </c>
      <c r="I285" s="217"/>
      <c r="J285" s="212"/>
      <c r="K285" s="212"/>
      <c r="L285" s="218"/>
      <c r="M285" s="219"/>
      <c r="N285" s="220"/>
      <c r="O285" s="220"/>
      <c r="P285" s="220"/>
      <c r="Q285" s="220"/>
      <c r="R285" s="220"/>
      <c r="S285" s="220"/>
      <c r="T285" s="221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22" t="s">
        <v>153</v>
      </c>
      <c r="AU285" s="222" t="s">
        <v>81</v>
      </c>
      <c r="AV285" s="12" t="s">
        <v>81</v>
      </c>
      <c r="AW285" s="12" t="s">
        <v>33</v>
      </c>
      <c r="AX285" s="12" t="s">
        <v>71</v>
      </c>
      <c r="AY285" s="222" t="s">
        <v>145</v>
      </c>
    </row>
    <row r="286" s="12" customFormat="1">
      <c r="A286" s="12"/>
      <c r="B286" s="211"/>
      <c r="C286" s="212"/>
      <c r="D286" s="213" t="s">
        <v>153</v>
      </c>
      <c r="E286" s="214" t="s">
        <v>19</v>
      </c>
      <c r="F286" s="215" t="s">
        <v>1504</v>
      </c>
      <c r="G286" s="212"/>
      <c r="H286" s="216">
        <v>1</v>
      </c>
      <c r="I286" s="217"/>
      <c r="J286" s="212"/>
      <c r="K286" s="212"/>
      <c r="L286" s="218"/>
      <c r="M286" s="219"/>
      <c r="N286" s="220"/>
      <c r="O286" s="220"/>
      <c r="P286" s="220"/>
      <c r="Q286" s="220"/>
      <c r="R286" s="220"/>
      <c r="S286" s="220"/>
      <c r="T286" s="221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22" t="s">
        <v>153</v>
      </c>
      <c r="AU286" s="222" t="s">
        <v>81</v>
      </c>
      <c r="AV286" s="12" t="s">
        <v>81</v>
      </c>
      <c r="AW286" s="12" t="s">
        <v>33</v>
      </c>
      <c r="AX286" s="12" t="s">
        <v>71</v>
      </c>
      <c r="AY286" s="222" t="s">
        <v>145</v>
      </c>
    </row>
    <row r="287" s="13" customFormat="1">
      <c r="A287" s="13"/>
      <c r="B287" s="223"/>
      <c r="C287" s="224"/>
      <c r="D287" s="213" t="s">
        <v>153</v>
      </c>
      <c r="E287" s="225" t="s">
        <v>19</v>
      </c>
      <c r="F287" s="226" t="s">
        <v>155</v>
      </c>
      <c r="G287" s="224"/>
      <c r="H287" s="227">
        <v>9</v>
      </c>
      <c r="I287" s="228"/>
      <c r="J287" s="224"/>
      <c r="K287" s="224"/>
      <c r="L287" s="229"/>
      <c r="M287" s="230"/>
      <c r="N287" s="231"/>
      <c r="O287" s="231"/>
      <c r="P287" s="231"/>
      <c r="Q287" s="231"/>
      <c r="R287" s="231"/>
      <c r="S287" s="231"/>
      <c r="T287" s="23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3" t="s">
        <v>153</v>
      </c>
      <c r="AU287" s="233" t="s">
        <v>81</v>
      </c>
      <c r="AV287" s="13" t="s">
        <v>152</v>
      </c>
      <c r="AW287" s="13" t="s">
        <v>33</v>
      </c>
      <c r="AX287" s="13" t="s">
        <v>79</v>
      </c>
      <c r="AY287" s="233" t="s">
        <v>145</v>
      </c>
    </row>
    <row r="288" s="2" customFormat="1" ht="24.15" customHeight="1">
      <c r="A288" s="38"/>
      <c r="B288" s="39"/>
      <c r="C288" s="238" t="s">
        <v>811</v>
      </c>
      <c r="D288" s="238" t="s">
        <v>724</v>
      </c>
      <c r="E288" s="239" t="s">
        <v>1542</v>
      </c>
      <c r="F288" s="240" t="s">
        <v>1543</v>
      </c>
      <c r="G288" s="241" t="s">
        <v>160</v>
      </c>
      <c r="H288" s="242">
        <v>4</v>
      </c>
      <c r="I288" s="243"/>
      <c r="J288" s="244">
        <f>ROUND(I288*H288,2)</f>
        <v>0</v>
      </c>
      <c r="K288" s="245"/>
      <c r="L288" s="246"/>
      <c r="M288" s="247" t="s">
        <v>19</v>
      </c>
      <c r="N288" s="248" t="s">
        <v>42</v>
      </c>
      <c r="O288" s="84"/>
      <c r="P288" s="207">
        <f>O288*H288</f>
        <v>0</v>
      </c>
      <c r="Q288" s="207">
        <v>0</v>
      </c>
      <c r="R288" s="207">
        <f>Q288*H288</f>
        <v>0</v>
      </c>
      <c r="S288" s="207">
        <v>0</v>
      </c>
      <c r="T288" s="20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09" t="s">
        <v>167</v>
      </c>
      <c r="AT288" s="209" t="s">
        <v>724</v>
      </c>
      <c r="AU288" s="209" t="s">
        <v>81</v>
      </c>
      <c r="AY288" s="17" t="s">
        <v>145</v>
      </c>
      <c r="BE288" s="210">
        <f>IF(N288="základní",J288,0)</f>
        <v>0</v>
      </c>
      <c r="BF288" s="210">
        <f>IF(N288="snížená",J288,0)</f>
        <v>0</v>
      </c>
      <c r="BG288" s="210">
        <f>IF(N288="zákl. přenesená",J288,0)</f>
        <v>0</v>
      </c>
      <c r="BH288" s="210">
        <f>IF(N288="sníž. přenesená",J288,0)</f>
        <v>0</v>
      </c>
      <c r="BI288" s="210">
        <f>IF(N288="nulová",J288,0)</f>
        <v>0</v>
      </c>
      <c r="BJ288" s="17" t="s">
        <v>79</v>
      </c>
      <c r="BK288" s="210">
        <f>ROUND(I288*H288,2)</f>
        <v>0</v>
      </c>
      <c r="BL288" s="17" t="s">
        <v>152</v>
      </c>
      <c r="BM288" s="209" t="s">
        <v>1544</v>
      </c>
    </row>
    <row r="289" s="2" customFormat="1" ht="16.5" customHeight="1">
      <c r="A289" s="38"/>
      <c r="B289" s="39"/>
      <c r="C289" s="238" t="s">
        <v>538</v>
      </c>
      <c r="D289" s="238" t="s">
        <v>724</v>
      </c>
      <c r="E289" s="239" t="s">
        <v>1545</v>
      </c>
      <c r="F289" s="240" t="s">
        <v>1546</v>
      </c>
      <c r="G289" s="241" t="s">
        <v>160</v>
      </c>
      <c r="H289" s="242">
        <v>2</v>
      </c>
      <c r="I289" s="243"/>
      <c r="J289" s="244">
        <f>ROUND(I289*H289,2)</f>
        <v>0</v>
      </c>
      <c r="K289" s="245"/>
      <c r="L289" s="246"/>
      <c r="M289" s="247" t="s">
        <v>19</v>
      </c>
      <c r="N289" s="248" t="s">
        <v>42</v>
      </c>
      <c r="O289" s="84"/>
      <c r="P289" s="207">
        <f>O289*H289</f>
        <v>0</v>
      </c>
      <c r="Q289" s="207">
        <v>0</v>
      </c>
      <c r="R289" s="207">
        <f>Q289*H289</f>
        <v>0</v>
      </c>
      <c r="S289" s="207">
        <v>0</v>
      </c>
      <c r="T289" s="20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09" t="s">
        <v>167</v>
      </c>
      <c r="AT289" s="209" t="s">
        <v>724</v>
      </c>
      <c r="AU289" s="209" t="s">
        <v>81</v>
      </c>
      <c r="AY289" s="17" t="s">
        <v>145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7" t="s">
        <v>79</v>
      </c>
      <c r="BK289" s="210">
        <f>ROUND(I289*H289,2)</f>
        <v>0</v>
      </c>
      <c r="BL289" s="17" t="s">
        <v>152</v>
      </c>
      <c r="BM289" s="209" t="s">
        <v>1547</v>
      </c>
    </row>
    <row r="290" s="2" customFormat="1" ht="16.5" customHeight="1">
      <c r="A290" s="38"/>
      <c r="B290" s="39"/>
      <c r="C290" s="238" t="s">
        <v>818</v>
      </c>
      <c r="D290" s="238" t="s">
        <v>724</v>
      </c>
      <c r="E290" s="239" t="s">
        <v>1548</v>
      </c>
      <c r="F290" s="240" t="s">
        <v>1549</v>
      </c>
      <c r="G290" s="241" t="s">
        <v>160</v>
      </c>
      <c r="H290" s="242">
        <v>2</v>
      </c>
      <c r="I290" s="243"/>
      <c r="J290" s="244">
        <f>ROUND(I290*H290,2)</f>
        <v>0</v>
      </c>
      <c r="K290" s="245"/>
      <c r="L290" s="246"/>
      <c r="M290" s="247" t="s">
        <v>19</v>
      </c>
      <c r="N290" s="248" t="s">
        <v>42</v>
      </c>
      <c r="O290" s="84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09" t="s">
        <v>167</v>
      </c>
      <c r="AT290" s="209" t="s">
        <v>724</v>
      </c>
      <c r="AU290" s="209" t="s">
        <v>81</v>
      </c>
      <c r="AY290" s="17" t="s">
        <v>145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7" t="s">
        <v>79</v>
      </c>
      <c r="BK290" s="210">
        <f>ROUND(I290*H290,2)</f>
        <v>0</v>
      </c>
      <c r="BL290" s="17" t="s">
        <v>152</v>
      </c>
      <c r="BM290" s="209" t="s">
        <v>1550</v>
      </c>
    </row>
    <row r="291" s="2" customFormat="1" ht="16.5" customHeight="1">
      <c r="A291" s="38"/>
      <c r="B291" s="39"/>
      <c r="C291" s="238" t="s">
        <v>542</v>
      </c>
      <c r="D291" s="238" t="s">
        <v>724</v>
      </c>
      <c r="E291" s="239" t="s">
        <v>1551</v>
      </c>
      <c r="F291" s="240" t="s">
        <v>1552</v>
      </c>
      <c r="G291" s="241" t="s">
        <v>160</v>
      </c>
      <c r="H291" s="242">
        <v>2</v>
      </c>
      <c r="I291" s="243"/>
      <c r="J291" s="244">
        <f>ROUND(I291*H291,2)</f>
        <v>0</v>
      </c>
      <c r="K291" s="245"/>
      <c r="L291" s="246"/>
      <c r="M291" s="247" t="s">
        <v>19</v>
      </c>
      <c r="N291" s="248" t="s">
        <v>42</v>
      </c>
      <c r="O291" s="84"/>
      <c r="P291" s="207">
        <f>O291*H291</f>
        <v>0</v>
      </c>
      <c r="Q291" s="207">
        <v>0</v>
      </c>
      <c r="R291" s="207">
        <f>Q291*H291</f>
        <v>0</v>
      </c>
      <c r="S291" s="207">
        <v>0</v>
      </c>
      <c r="T291" s="20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09" t="s">
        <v>167</v>
      </c>
      <c r="AT291" s="209" t="s">
        <v>724</v>
      </c>
      <c r="AU291" s="209" t="s">
        <v>81</v>
      </c>
      <c r="AY291" s="17" t="s">
        <v>145</v>
      </c>
      <c r="BE291" s="210">
        <f>IF(N291="základní",J291,0)</f>
        <v>0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7" t="s">
        <v>79</v>
      </c>
      <c r="BK291" s="210">
        <f>ROUND(I291*H291,2)</f>
        <v>0</v>
      </c>
      <c r="BL291" s="17" t="s">
        <v>152</v>
      </c>
      <c r="BM291" s="209" t="s">
        <v>1553</v>
      </c>
    </row>
    <row r="292" s="2" customFormat="1" ht="16.5" customHeight="1">
      <c r="A292" s="38"/>
      <c r="B292" s="39"/>
      <c r="C292" s="238" t="s">
        <v>827</v>
      </c>
      <c r="D292" s="238" t="s">
        <v>724</v>
      </c>
      <c r="E292" s="239" t="s">
        <v>1554</v>
      </c>
      <c r="F292" s="240" t="s">
        <v>1555</v>
      </c>
      <c r="G292" s="241" t="s">
        <v>160</v>
      </c>
      <c r="H292" s="242">
        <v>1</v>
      </c>
      <c r="I292" s="243"/>
      <c r="J292" s="244">
        <f>ROUND(I292*H292,2)</f>
        <v>0</v>
      </c>
      <c r="K292" s="245"/>
      <c r="L292" s="246"/>
      <c r="M292" s="247" t="s">
        <v>19</v>
      </c>
      <c r="N292" s="248" t="s">
        <v>42</v>
      </c>
      <c r="O292" s="84"/>
      <c r="P292" s="207">
        <f>O292*H292</f>
        <v>0</v>
      </c>
      <c r="Q292" s="207">
        <v>0</v>
      </c>
      <c r="R292" s="207">
        <f>Q292*H292</f>
        <v>0</v>
      </c>
      <c r="S292" s="207">
        <v>0</v>
      </c>
      <c r="T292" s="20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09" t="s">
        <v>167</v>
      </c>
      <c r="AT292" s="209" t="s">
        <v>724</v>
      </c>
      <c r="AU292" s="209" t="s">
        <v>81</v>
      </c>
      <c r="AY292" s="17" t="s">
        <v>145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7" t="s">
        <v>79</v>
      </c>
      <c r="BK292" s="210">
        <f>ROUND(I292*H292,2)</f>
        <v>0</v>
      </c>
      <c r="BL292" s="17" t="s">
        <v>152</v>
      </c>
      <c r="BM292" s="209" t="s">
        <v>1556</v>
      </c>
    </row>
    <row r="293" s="2" customFormat="1" ht="16.5" customHeight="1">
      <c r="A293" s="38"/>
      <c r="B293" s="39"/>
      <c r="C293" s="238" t="s">
        <v>547</v>
      </c>
      <c r="D293" s="238" t="s">
        <v>724</v>
      </c>
      <c r="E293" s="239" t="s">
        <v>1557</v>
      </c>
      <c r="F293" s="240" t="s">
        <v>1558</v>
      </c>
      <c r="G293" s="241" t="s">
        <v>160</v>
      </c>
      <c r="H293" s="242">
        <v>1</v>
      </c>
      <c r="I293" s="243"/>
      <c r="J293" s="244">
        <f>ROUND(I293*H293,2)</f>
        <v>0</v>
      </c>
      <c r="K293" s="245"/>
      <c r="L293" s="246"/>
      <c r="M293" s="247" t="s">
        <v>19</v>
      </c>
      <c r="N293" s="248" t="s">
        <v>42</v>
      </c>
      <c r="O293" s="84"/>
      <c r="P293" s="207">
        <f>O293*H293</f>
        <v>0</v>
      </c>
      <c r="Q293" s="207">
        <v>0</v>
      </c>
      <c r="R293" s="207">
        <f>Q293*H293</f>
        <v>0</v>
      </c>
      <c r="S293" s="207">
        <v>0</v>
      </c>
      <c r="T293" s="20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09" t="s">
        <v>167</v>
      </c>
      <c r="AT293" s="209" t="s">
        <v>724</v>
      </c>
      <c r="AU293" s="209" t="s">
        <v>81</v>
      </c>
      <c r="AY293" s="17" t="s">
        <v>145</v>
      </c>
      <c r="BE293" s="210">
        <f>IF(N293="základní",J293,0)</f>
        <v>0</v>
      </c>
      <c r="BF293" s="210">
        <f>IF(N293="snížená",J293,0)</f>
        <v>0</v>
      </c>
      <c r="BG293" s="210">
        <f>IF(N293="zákl. přenesená",J293,0)</f>
        <v>0</v>
      </c>
      <c r="BH293" s="210">
        <f>IF(N293="sníž. přenesená",J293,0)</f>
        <v>0</v>
      </c>
      <c r="BI293" s="210">
        <f>IF(N293="nulová",J293,0)</f>
        <v>0</v>
      </c>
      <c r="BJ293" s="17" t="s">
        <v>79</v>
      </c>
      <c r="BK293" s="210">
        <f>ROUND(I293*H293,2)</f>
        <v>0</v>
      </c>
      <c r="BL293" s="17" t="s">
        <v>152</v>
      </c>
      <c r="BM293" s="209" t="s">
        <v>1559</v>
      </c>
    </row>
    <row r="294" s="2" customFormat="1" ht="24.15" customHeight="1">
      <c r="A294" s="38"/>
      <c r="B294" s="39"/>
      <c r="C294" s="238" t="s">
        <v>836</v>
      </c>
      <c r="D294" s="238" t="s">
        <v>724</v>
      </c>
      <c r="E294" s="239" t="s">
        <v>1560</v>
      </c>
      <c r="F294" s="240" t="s">
        <v>1561</v>
      </c>
      <c r="G294" s="241" t="s">
        <v>160</v>
      </c>
      <c r="H294" s="242">
        <v>1</v>
      </c>
      <c r="I294" s="243"/>
      <c r="J294" s="244">
        <f>ROUND(I294*H294,2)</f>
        <v>0</v>
      </c>
      <c r="K294" s="245"/>
      <c r="L294" s="246"/>
      <c r="M294" s="247" t="s">
        <v>19</v>
      </c>
      <c r="N294" s="248" t="s">
        <v>42</v>
      </c>
      <c r="O294" s="84"/>
      <c r="P294" s="207">
        <f>O294*H294</f>
        <v>0</v>
      </c>
      <c r="Q294" s="207">
        <v>0</v>
      </c>
      <c r="R294" s="207">
        <f>Q294*H294</f>
        <v>0</v>
      </c>
      <c r="S294" s="207">
        <v>0</v>
      </c>
      <c r="T294" s="20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09" t="s">
        <v>167</v>
      </c>
      <c r="AT294" s="209" t="s">
        <v>724</v>
      </c>
      <c r="AU294" s="209" t="s">
        <v>81</v>
      </c>
      <c r="AY294" s="17" t="s">
        <v>145</v>
      </c>
      <c r="BE294" s="210">
        <f>IF(N294="základní",J294,0)</f>
        <v>0</v>
      </c>
      <c r="BF294" s="210">
        <f>IF(N294="snížená",J294,0)</f>
        <v>0</v>
      </c>
      <c r="BG294" s="210">
        <f>IF(N294="zákl. přenesená",J294,0)</f>
        <v>0</v>
      </c>
      <c r="BH294" s="210">
        <f>IF(N294="sníž. přenesená",J294,0)</f>
        <v>0</v>
      </c>
      <c r="BI294" s="210">
        <f>IF(N294="nulová",J294,0)</f>
        <v>0</v>
      </c>
      <c r="BJ294" s="17" t="s">
        <v>79</v>
      </c>
      <c r="BK294" s="210">
        <f>ROUND(I294*H294,2)</f>
        <v>0</v>
      </c>
      <c r="BL294" s="17" t="s">
        <v>152</v>
      </c>
      <c r="BM294" s="209" t="s">
        <v>1562</v>
      </c>
    </row>
    <row r="295" s="2" customFormat="1" ht="24.15" customHeight="1">
      <c r="A295" s="38"/>
      <c r="B295" s="39"/>
      <c r="C295" s="238" t="s">
        <v>552</v>
      </c>
      <c r="D295" s="238" t="s">
        <v>724</v>
      </c>
      <c r="E295" s="239" t="s">
        <v>1563</v>
      </c>
      <c r="F295" s="240" t="s">
        <v>1564</v>
      </c>
      <c r="G295" s="241" t="s">
        <v>160</v>
      </c>
      <c r="H295" s="242">
        <v>1</v>
      </c>
      <c r="I295" s="243"/>
      <c r="J295" s="244">
        <f>ROUND(I295*H295,2)</f>
        <v>0</v>
      </c>
      <c r="K295" s="245"/>
      <c r="L295" s="246"/>
      <c r="M295" s="247" t="s">
        <v>19</v>
      </c>
      <c r="N295" s="248" t="s">
        <v>42</v>
      </c>
      <c r="O295" s="84"/>
      <c r="P295" s="207">
        <f>O295*H295</f>
        <v>0</v>
      </c>
      <c r="Q295" s="207">
        <v>0</v>
      </c>
      <c r="R295" s="207">
        <f>Q295*H295</f>
        <v>0</v>
      </c>
      <c r="S295" s="207">
        <v>0</v>
      </c>
      <c r="T295" s="20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09" t="s">
        <v>167</v>
      </c>
      <c r="AT295" s="209" t="s">
        <v>724</v>
      </c>
      <c r="AU295" s="209" t="s">
        <v>81</v>
      </c>
      <c r="AY295" s="17" t="s">
        <v>145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7" t="s">
        <v>79</v>
      </c>
      <c r="BK295" s="210">
        <f>ROUND(I295*H295,2)</f>
        <v>0</v>
      </c>
      <c r="BL295" s="17" t="s">
        <v>152</v>
      </c>
      <c r="BM295" s="209" t="s">
        <v>1565</v>
      </c>
    </row>
    <row r="296" s="2" customFormat="1" ht="24.15" customHeight="1">
      <c r="A296" s="38"/>
      <c r="B296" s="39"/>
      <c r="C296" s="238" t="s">
        <v>844</v>
      </c>
      <c r="D296" s="238" t="s">
        <v>724</v>
      </c>
      <c r="E296" s="239" t="s">
        <v>1566</v>
      </c>
      <c r="F296" s="240" t="s">
        <v>1567</v>
      </c>
      <c r="G296" s="241" t="s">
        <v>160</v>
      </c>
      <c r="H296" s="242">
        <v>1</v>
      </c>
      <c r="I296" s="243"/>
      <c r="J296" s="244">
        <f>ROUND(I296*H296,2)</f>
        <v>0</v>
      </c>
      <c r="K296" s="245"/>
      <c r="L296" s="246"/>
      <c r="M296" s="247" t="s">
        <v>19</v>
      </c>
      <c r="N296" s="248" t="s">
        <v>42</v>
      </c>
      <c r="O296" s="84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09" t="s">
        <v>167</v>
      </c>
      <c r="AT296" s="209" t="s">
        <v>724</v>
      </c>
      <c r="AU296" s="209" t="s">
        <v>81</v>
      </c>
      <c r="AY296" s="17" t="s">
        <v>145</v>
      </c>
      <c r="BE296" s="210">
        <f>IF(N296="základní",J296,0)</f>
        <v>0</v>
      </c>
      <c r="BF296" s="210">
        <f>IF(N296="snížená",J296,0)</f>
        <v>0</v>
      </c>
      <c r="BG296" s="210">
        <f>IF(N296="zákl. přenesená",J296,0)</f>
        <v>0</v>
      </c>
      <c r="BH296" s="210">
        <f>IF(N296="sníž. přenesená",J296,0)</f>
        <v>0</v>
      </c>
      <c r="BI296" s="210">
        <f>IF(N296="nulová",J296,0)</f>
        <v>0</v>
      </c>
      <c r="BJ296" s="17" t="s">
        <v>79</v>
      </c>
      <c r="BK296" s="210">
        <f>ROUND(I296*H296,2)</f>
        <v>0</v>
      </c>
      <c r="BL296" s="17" t="s">
        <v>152</v>
      </c>
      <c r="BM296" s="209" t="s">
        <v>1568</v>
      </c>
    </row>
    <row r="297" s="2" customFormat="1" ht="44.25" customHeight="1">
      <c r="A297" s="38"/>
      <c r="B297" s="39"/>
      <c r="C297" s="197" t="s">
        <v>558</v>
      </c>
      <c r="D297" s="197" t="s">
        <v>148</v>
      </c>
      <c r="E297" s="198" t="s">
        <v>1569</v>
      </c>
      <c r="F297" s="199" t="s">
        <v>1570</v>
      </c>
      <c r="G297" s="200" t="s">
        <v>411</v>
      </c>
      <c r="H297" s="201">
        <v>1.127</v>
      </c>
      <c r="I297" s="202"/>
      <c r="J297" s="203">
        <f>ROUND(I297*H297,2)</f>
        <v>0</v>
      </c>
      <c r="K297" s="204"/>
      <c r="L297" s="44"/>
      <c r="M297" s="205" t="s">
        <v>19</v>
      </c>
      <c r="N297" s="206" t="s">
        <v>42</v>
      </c>
      <c r="O297" s="84"/>
      <c r="P297" s="207">
        <f>O297*H297</f>
        <v>0</v>
      </c>
      <c r="Q297" s="207">
        <v>0</v>
      </c>
      <c r="R297" s="207">
        <f>Q297*H297</f>
        <v>0</v>
      </c>
      <c r="S297" s="207">
        <v>0</v>
      </c>
      <c r="T297" s="20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09" t="s">
        <v>189</v>
      </c>
      <c r="AT297" s="209" t="s">
        <v>148</v>
      </c>
      <c r="AU297" s="209" t="s">
        <v>81</v>
      </c>
      <c r="AY297" s="17" t="s">
        <v>145</v>
      </c>
      <c r="BE297" s="210">
        <f>IF(N297="základní",J297,0)</f>
        <v>0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7" t="s">
        <v>79</v>
      </c>
      <c r="BK297" s="210">
        <f>ROUND(I297*H297,2)</f>
        <v>0</v>
      </c>
      <c r="BL297" s="17" t="s">
        <v>189</v>
      </c>
      <c r="BM297" s="209" t="s">
        <v>1571</v>
      </c>
    </row>
    <row r="298" s="2" customFormat="1" ht="49.05" customHeight="1">
      <c r="A298" s="38"/>
      <c r="B298" s="39"/>
      <c r="C298" s="197" t="s">
        <v>860</v>
      </c>
      <c r="D298" s="197" t="s">
        <v>148</v>
      </c>
      <c r="E298" s="198" t="s">
        <v>1572</v>
      </c>
      <c r="F298" s="199" t="s">
        <v>1573</v>
      </c>
      <c r="G298" s="200" t="s">
        <v>411</v>
      </c>
      <c r="H298" s="201">
        <v>1.127</v>
      </c>
      <c r="I298" s="202"/>
      <c r="J298" s="203">
        <f>ROUND(I298*H298,2)</f>
        <v>0</v>
      </c>
      <c r="K298" s="204"/>
      <c r="L298" s="44"/>
      <c r="M298" s="205" t="s">
        <v>19</v>
      </c>
      <c r="N298" s="206" t="s">
        <v>42</v>
      </c>
      <c r="O298" s="84"/>
      <c r="P298" s="207">
        <f>O298*H298</f>
        <v>0</v>
      </c>
      <c r="Q298" s="207">
        <v>0</v>
      </c>
      <c r="R298" s="207">
        <f>Q298*H298</f>
        <v>0</v>
      </c>
      <c r="S298" s="207">
        <v>0</v>
      </c>
      <c r="T298" s="20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09" t="s">
        <v>189</v>
      </c>
      <c r="AT298" s="209" t="s">
        <v>148</v>
      </c>
      <c r="AU298" s="209" t="s">
        <v>81</v>
      </c>
      <c r="AY298" s="17" t="s">
        <v>145</v>
      </c>
      <c r="BE298" s="210">
        <f>IF(N298="základní",J298,0)</f>
        <v>0</v>
      </c>
      <c r="BF298" s="210">
        <f>IF(N298="snížená",J298,0)</f>
        <v>0</v>
      </c>
      <c r="BG298" s="210">
        <f>IF(N298="zákl. přenesená",J298,0)</f>
        <v>0</v>
      </c>
      <c r="BH298" s="210">
        <f>IF(N298="sníž. přenesená",J298,0)</f>
        <v>0</v>
      </c>
      <c r="BI298" s="210">
        <f>IF(N298="nulová",J298,0)</f>
        <v>0</v>
      </c>
      <c r="BJ298" s="17" t="s">
        <v>79</v>
      </c>
      <c r="BK298" s="210">
        <f>ROUND(I298*H298,2)</f>
        <v>0</v>
      </c>
      <c r="BL298" s="17" t="s">
        <v>189</v>
      </c>
      <c r="BM298" s="209" t="s">
        <v>1574</v>
      </c>
    </row>
    <row r="299" s="11" customFormat="1" ht="22.8" customHeight="1">
      <c r="A299" s="11"/>
      <c r="B299" s="183"/>
      <c r="C299" s="184"/>
      <c r="D299" s="185" t="s">
        <v>70</v>
      </c>
      <c r="E299" s="258" t="s">
        <v>1575</v>
      </c>
      <c r="F299" s="258" t="s">
        <v>1576</v>
      </c>
      <c r="G299" s="184"/>
      <c r="H299" s="184"/>
      <c r="I299" s="187"/>
      <c r="J299" s="259">
        <f>BK299</f>
        <v>0</v>
      </c>
      <c r="K299" s="184"/>
      <c r="L299" s="189"/>
      <c r="M299" s="190"/>
      <c r="N299" s="191"/>
      <c r="O299" s="191"/>
      <c r="P299" s="192">
        <f>SUM(P300:P311)</f>
        <v>0</v>
      </c>
      <c r="Q299" s="191"/>
      <c r="R299" s="192">
        <f>SUM(R300:R311)</f>
        <v>0.38769999999999993</v>
      </c>
      <c r="S299" s="191"/>
      <c r="T299" s="193">
        <f>SUM(T300:T311)</f>
        <v>0</v>
      </c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R299" s="194" t="s">
        <v>81</v>
      </c>
      <c r="AT299" s="195" t="s">
        <v>70</v>
      </c>
      <c r="AU299" s="195" t="s">
        <v>79</v>
      </c>
      <c r="AY299" s="194" t="s">
        <v>145</v>
      </c>
      <c r="BK299" s="196">
        <f>SUM(BK300:BK311)</f>
        <v>0</v>
      </c>
    </row>
    <row r="300" s="2" customFormat="1" ht="37.8" customHeight="1">
      <c r="A300" s="38"/>
      <c r="B300" s="39"/>
      <c r="C300" s="197" t="s">
        <v>562</v>
      </c>
      <c r="D300" s="197" t="s">
        <v>148</v>
      </c>
      <c r="E300" s="198" t="s">
        <v>1577</v>
      </c>
      <c r="F300" s="199" t="s">
        <v>1578</v>
      </c>
      <c r="G300" s="200" t="s">
        <v>1326</v>
      </c>
      <c r="H300" s="201">
        <v>13</v>
      </c>
      <c r="I300" s="202"/>
      <c r="J300" s="203">
        <f>ROUND(I300*H300,2)</f>
        <v>0</v>
      </c>
      <c r="K300" s="204"/>
      <c r="L300" s="44"/>
      <c r="M300" s="205" t="s">
        <v>19</v>
      </c>
      <c r="N300" s="206" t="s">
        <v>42</v>
      </c>
      <c r="O300" s="84"/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09" t="s">
        <v>189</v>
      </c>
      <c r="AT300" s="209" t="s">
        <v>148</v>
      </c>
      <c r="AU300" s="209" t="s">
        <v>81</v>
      </c>
      <c r="AY300" s="17" t="s">
        <v>145</v>
      </c>
      <c r="BE300" s="210">
        <f>IF(N300="základní",J300,0)</f>
        <v>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7" t="s">
        <v>79</v>
      </c>
      <c r="BK300" s="210">
        <f>ROUND(I300*H300,2)</f>
        <v>0</v>
      </c>
      <c r="BL300" s="17" t="s">
        <v>189</v>
      </c>
      <c r="BM300" s="209" t="s">
        <v>1579</v>
      </c>
    </row>
    <row r="301" s="2" customFormat="1" ht="37.8" customHeight="1">
      <c r="A301" s="38"/>
      <c r="B301" s="39"/>
      <c r="C301" s="238" t="s">
        <v>891</v>
      </c>
      <c r="D301" s="238" t="s">
        <v>724</v>
      </c>
      <c r="E301" s="239" t="s">
        <v>1580</v>
      </c>
      <c r="F301" s="240" t="s">
        <v>1581</v>
      </c>
      <c r="G301" s="241" t="s">
        <v>160</v>
      </c>
      <c r="H301" s="242">
        <v>11</v>
      </c>
      <c r="I301" s="243"/>
      <c r="J301" s="244">
        <f>ROUND(I301*H301,2)</f>
        <v>0</v>
      </c>
      <c r="K301" s="245"/>
      <c r="L301" s="246"/>
      <c r="M301" s="247" t="s">
        <v>19</v>
      </c>
      <c r="N301" s="248" t="s">
        <v>42</v>
      </c>
      <c r="O301" s="84"/>
      <c r="P301" s="207">
        <f>O301*H301</f>
        <v>0</v>
      </c>
      <c r="Q301" s="207">
        <v>0.0086999999999999994</v>
      </c>
      <c r="R301" s="207">
        <f>Q301*H301</f>
        <v>0.095699999999999993</v>
      </c>
      <c r="S301" s="207">
        <v>0</v>
      </c>
      <c r="T301" s="20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09" t="s">
        <v>245</v>
      </c>
      <c r="AT301" s="209" t="s">
        <v>724</v>
      </c>
      <c r="AU301" s="209" t="s">
        <v>81</v>
      </c>
      <c r="AY301" s="17" t="s">
        <v>145</v>
      </c>
      <c r="BE301" s="210">
        <f>IF(N301="základní",J301,0)</f>
        <v>0</v>
      </c>
      <c r="BF301" s="210">
        <f>IF(N301="snížená",J301,0)</f>
        <v>0</v>
      </c>
      <c r="BG301" s="210">
        <f>IF(N301="zákl. přenesená",J301,0)</f>
        <v>0</v>
      </c>
      <c r="BH301" s="210">
        <f>IF(N301="sníž. přenesená",J301,0)</f>
        <v>0</v>
      </c>
      <c r="BI301" s="210">
        <f>IF(N301="nulová",J301,0)</f>
        <v>0</v>
      </c>
      <c r="BJ301" s="17" t="s">
        <v>79</v>
      </c>
      <c r="BK301" s="210">
        <f>ROUND(I301*H301,2)</f>
        <v>0</v>
      </c>
      <c r="BL301" s="17" t="s">
        <v>189</v>
      </c>
      <c r="BM301" s="209" t="s">
        <v>1582</v>
      </c>
    </row>
    <row r="302" s="2" customFormat="1" ht="24.15" customHeight="1">
      <c r="A302" s="38"/>
      <c r="B302" s="39"/>
      <c r="C302" s="238" t="s">
        <v>565</v>
      </c>
      <c r="D302" s="238" t="s">
        <v>724</v>
      </c>
      <c r="E302" s="239" t="s">
        <v>1583</v>
      </c>
      <c r="F302" s="240" t="s">
        <v>1584</v>
      </c>
      <c r="G302" s="241" t="s">
        <v>160</v>
      </c>
      <c r="H302" s="242">
        <v>11</v>
      </c>
      <c r="I302" s="243"/>
      <c r="J302" s="244">
        <f>ROUND(I302*H302,2)</f>
        <v>0</v>
      </c>
      <c r="K302" s="245"/>
      <c r="L302" s="246"/>
      <c r="M302" s="247" t="s">
        <v>19</v>
      </c>
      <c r="N302" s="248" t="s">
        <v>42</v>
      </c>
      <c r="O302" s="84"/>
      <c r="P302" s="207">
        <f>O302*H302</f>
        <v>0</v>
      </c>
      <c r="Q302" s="207">
        <v>0.014500000000000001</v>
      </c>
      <c r="R302" s="207">
        <f>Q302*H302</f>
        <v>0.1595</v>
      </c>
      <c r="S302" s="207">
        <v>0</v>
      </c>
      <c r="T302" s="20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09" t="s">
        <v>245</v>
      </c>
      <c r="AT302" s="209" t="s">
        <v>724</v>
      </c>
      <c r="AU302" s="209" t="s">
        <v>81</v>
      </c>
      <c r="AY302" s="17" t="s">
        <v>145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7" t="s">
        <v>79</v>
      </c>
      <c r="BK302" s="210">
        <f>ROUND(I302*H302,2)</f>
        <v>0</v>
      </c>
      <c r="BL302" s="17" t="s">
        <v>189</v>
      </c>
      <c r="BM302" s="209" t="s">
        <v>1585</v>
      </c>
    </row>
    <row r="303" s="2" customFormat="1" ht="37.8" customHeight="1">
      <c r="A303" s="38"/>
      <c r="B303" s="39"/>
      <c r="C303" s="238" t="s">
        <v>903</v>
      </c>
      <c r="D303" s="238" t="s">
        <v>724</v>
      </c>
      <c r="E303" s="239" t="s">
        <v>1586</v>
      </c>
      <c r="F303" s="240" t="s">
        <v>1587</v>
      </c>
      <c r="G303" s="241" t="s">
        <v>160</v>
      </c>
      <c r="H303" s="242">
        <v>1</v>
      </c>
      <c r="I303" s="243"/>
      <c r="J303" s="244">
        <f>ROUND(I303*H303,2)</f>
        <v>0</v>
      </c>
      <c r="K303" s="245"/>
      <c r="L303" s="246"/>
      <c r="M303" s="247" t="s">
        <v>19</v>
      </c>
      <c r="N303" s="248" t="s">
        <v>42</v>
      </c>
      <c r="O303" s="84"/>
      <c r="P303" s="207">
        <f>O303*H303</f>
        <v>0</v>
      </c>
      <c r="Q303" s="207">
        <v>0.0086999999999999994</v>
      </c>
      <c r="R303" s="207">
        <f>Q303*H303</f>
        <v>0.0086999999999999994</v>
      </c>
      <c r="S303" s="207">
        <v>0</v>
      </c>
      <c r="T303" s="20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09" t="s">
        <v>245</v>
      </c>
      <c r="AT303" s="209" t="s">
        <v>724</v>
      </c>
      <c r="AU303" s="209" t="s">
        <v>81</v>
      </c>
      <c r="AY303" s="17" t="s">
        <v>145</v>
      </c>
      <c r="BE303" s="210">
        <f>IF(N303="základní",J303,0)</f>
        <v>0</v>
      </c>
      <c r="BF303" s="210">
        <f>IF(N303="snížená",J303,0)</f>
        <v>0</v>
      </c>
      <c r="BG303" s="210">
        <f>IF(N303="zákl. přenesená",J303,0)</f>
        <v>0</v>
      </c>
      <c r="BH303" s="210">
        <f>IF(N303="sníž. přenesená",J303,0)</f>
        <v>0</v>
      </c>
      <c r="BI303" s="210">
        <f>IF(N303="nulová",J303,0)</f>
        <v>0</v>
      </c>
      <c r="BJ303" s="17" t="s">
        <v>79</v>
      </c>
      <c r="BK303" s="210">
        <f>ROUND(I303*H303,2)</f>
        <v>0</v>
      </c>
      <c r="BL303" s="17" t="s">
        <v>189</v>
      </c>
      <c r="BM303" s="209" t="s">
        <v>1588</v>
      </c>
    </row>
    <row r="304" s="2" customFormat="1">
      <c r="A304" s="38"/>
      <c r="B304" s="39"/>
      <c r="C304" s="40"/>
      <c r="D304" s="213" t="s">
        <v>161</v>
      </c>
      <c r="E304" s="40"/>
      <c r="F304" s="234" t="s">
        <v>1589</v>
      </c>
      <c r="G304" s="40"/>
      <c r="H304" s="40"/>
      <c r="I304" s="235"/>
      <c r="J304" s="40"/>
      <c r="K304" s="40"/>
      <c r="L304" s="44"/>
      <c r="M304" s="236"/>
      <c r="N304" s="237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161</v>
      </c>
      <c r="AU304" s="17" t="s">
        <v>81</v>
      </c>
    </row>
    <row r="305" s="2" customFormat="1" ht="24.15" customHeight="1">
      <c r="A305" s="38"/>
      <c r="B305" s="39"/>
      <c r="C305" s="238" t="s">
        <v>577</v>
      </c>
      <c r="D305" s="238" t="s">
        <v>724</v>
      </c>
      <c r="E305" s="239" t="s">
        <v>1590</v>
      </c>
      <c r="F305" s="240" t="s">
        <v>1591</v>
      </c>
      <c r="G305" s="241" t="s">
        <v>160</v>
      </c>
      <c r="H305" s="242">
        <v>1</v>
      </c>
      <c r="I305" s="243"/>
      <c r="J305" s="244">
        <f>ROUND(I305*H305,2)</f>
        <v>0</v>
      </c>
      <c r="K305" s="245"/>
      <c r="L305" s="246"/>
      <c r="M305" s="247" t="s">
        <v>19</v>
      </c>
      <c r="N305" s="248" t="s">
        <v>42</v>
      </c>
      <c r="O305" s="84"/>
      <c r="P305" s="207">
        <f>O305*H305</f>
        <v>0</v>
      </c>
      <c r="Q305" s="207">
        <v>0.001</v>
      </c>
      <c r="R305" s="207">
        <f>Q305*H305</f>
        <v>0.001</v>
      </c>
      <c r="S305" s="207">
        <v>0</v>
      </c>
      <c r="T305" s="20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9" t="s">
        <v>245</v>
      </c>
      <c r="AT305" s="209" t="s">
        <v>724</v>
      </c>
      <c r="AU305" s="209" t="s">
        <v>81</v>
      </c>
      <c r="AY305" s="17" t="s">
        <v>145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7" t="s">
        <v>79</v>
      </c>
      <c r="BK305" s="210">
        <f>ROUND(I305*H305,2)</f>
        <v>0</v>
      </c>
      <c r="BL305" s="17" t="s">
        <v>189</v>
      </c>
      <c r="BM305" s="209" t="s">
        <v>1592</v>
      </c>
    </row>
    <row r="306" s="2" customFormat="1" ht="16.5" customHeight="1">
      <c r="A306" s="38"/>
      <c r="B306" s="39"/>
      <c r="C306" s="238" t="s">
        <v>913</v>
      </c>
      <c r="D306" s="238" t="s">
        <v>724</v>
      </c>
      <c r="E306" s="239" t="s">
        <v>1593</v>
      </c>
      <c r="F306" s="240" t="s">
        <v>1594</v>
      </c>
      <c r="G306" s="241" t="s">
        <v>160</v>
      </c>
      <c r="H306" s="242">
        <v>1</v>
      </c>
      <c r="I306" s="243"/>
      <c r="J306" s="244">
        <f>ROUND(I306*H306,2)</f>
        <v>0</v>
      </c>
      <c r="K306" s="245"/>
      <c r="L306" s="246"/>
      <c r="M306" s="247" t="s">
        <v>19</v>
      </c>
      <c r="N306" s="248" t="s">
        <v>42</v>
      </c>
      <c r="O306" s="84"/>
      <c r="P306" s="207">
        <f>O306*H306</f>
        <v>0</v>
      </c>
      <c r="Q306" s="207">
        <v>0.001</v>
      </c>
      <c r="R306" s="207">
        <f>Q306*H306</f>
        <v>0.001</v>
      </c>
      <c r="S306" s="207">
        <v>0</v>
      </c>
      <c r="T306" s="20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9" t="s">
        <v>245</v>
      </c>
      <c r="AT306" s="209" t="s">
        <v>724</v>
      </c>
      <c r="AU306" s="209" t="s">
        <v>81</v>
      </c>
      <c r="AY306" s="17" t="s">
        <v>145</v>
      </c>
      <c r="BE306" s="210">
        <f>IF(N306="základní",J306,0)</f>
        <v>0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7" t="s">
        <v>79</v>
      </c>
      <c r="BK306" s="210">
        <f>ROUND(I306*H306,2)</f>
        <v>0</v>
      </c>
      <c r="BL306" s="17" t="s">
        <v>189</v>
      </c>
      <c r="BM306" s="209" t="s">
        <v>1595</v>
      </c>
    </row>
    <row r="307" s="2" customFormat="1" ht="24.15" customHeight="1">
      <c r="A307" s="38"/>
      <c r="B307" s="39"/>
      <c r="C307" s="238" t="s">
        <v>582</v>
      </c>
      <c r="D307" s="238" t="s">
        <v>724</v>
      </c>
      <c r="E307" s="239" t="s">
        <v>1596</v>
      </c>
      <c r="F307" s="240" t="s">
        <v>1597</v>
      </c>
      <c r="G307" s="241" t="s">
        <v>160</v>
      </c>
      <c r="H307" s="242">
        <v>1</v>
      </c>
      <c r="I307" s="243"/>
      <c r="J307" s="244">
        <f>ROUND(I307*H307,2)</f>
        <v>0</v>
      </c>
      <c r="K307" s="245"/>
      <c r="L307" s="246"/>
      <c r="M307" s="247" t="s">
        <v>19</v>
      </c>
      <c r="N307" s="248" t="s">
        <v>42</v>
      </c>
      <c r="O307" s="84"/>
      <c r="P307" s="207">
        <f>O307*H307</f>
        <v>0</v>
      </c>
      <c r="Q307" s="207">
        <v>0.0086999999999999994</v>
      </c>
      <c r="R307" s="207">
        <f>Q307*H307</f>
        <v>0.0086999999999999994</v>
      </c>
      <c r="S307" s="207">
        <v>0</v>
      </c>
      <c r="T307" s="20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09" t="s">
        <v>245</v>
      </c>
      <c r="AT307" s="209" t="s">
        <v>724</v>
      </c>
      <c r="AU307" s="209" t="s">
        <v>81</v>
      </c>
      <c r="AY307" s="17" t="s">
        <v>145</v>
      </c>
      <c r="BE307" s="210">
        <f>IF(N307="základní",J307,0)</f>
        <v>0</v>
      </c>
      <c r="BF307" s="210">
        <f>IF(N307="snížená",J307,0)</f>
        <v>0</v>
      </c>
      <c r="BG307" s="210">
        <f>IF(N307="zákl. přenesená",J307,0)</f>
        <v>0</v>
      </c>
      <c r="BH307" s="210">
        <f>IF(N307="sníž. přenesená",J307,0)</f>
        <v>0</v>
      </c>
      <c r="BI307" s="210">
        <f>IF(N307="nulová",J307,0)</f>
        <v>0</v>
      </c>
      <c r="BJ307" s="17" t="s">
        <v>79</v>
      </c>
      <c r="BK307" s="210">
        <f>ROUND(I307*H307,2)</f>
        <v>0</v>
      </c>
      <c r="BL307" s="17" t="s">
        <v>189</v>
      </c>
      <c r="BM307" s="209" t="s">
        <v>1598</v>
      </c>
    </row>
    <row r="308" s="2" customFormat="1" ht="16.5" customHeight="1">
      <c r="A308" s="38"/>
      <c r="B308" s="39"/>
      <c r="C308" s="238" t="s">
        <v>922</v>
      </c>
      <c r="D308" s="238" t="s">
        <v>724</v>
      </c>
      <c r="E308" s="239" t="s">
        <v>1599</v>
      </c>
      <c r="F308" s="240" t="s">
        <v>1600</v>
      </c>
      <c r="G308" s="241" t="s">
        <v>160</v>
      </c>
      <c r="H308" s="242">
        <v>12</v>
      </c>
      <c r="I308" s="243"/>
      <c r="J308" s="244">
        <f>ROUND(I308*H308,2)</f>
        <v>0</v>
      </c>
      <c r="K308" s="245"/>
      <c r="L308" s="246"/>
      <c r="M308" s="247" t="s">
        <v>19</v>
      </c>
      <c r="N308" s="248" t="s">
        <v>42</v>
      </c>
      <c r="O308" s="84"/>
      <c r="P308" s="207">
        <f>O308*H308</f>
        <v>0</v>
      </c>
      <c r="Q308" s="207">
        <v>0.0086999999999999994</v>
      </c>
      <c r="R308" s="207">
        <f>Q308*H308</f>
        <v>0.10439999999999999</v>
      </c>
      <c r="S308" s="207">
        <v>0</v>
      </c>
      <c r="T308" s="20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09" t="s">
        <v>245</v>
      </c>
      <c r="AT308" s="209" t="s">
        <v>724</v>
      </c>
      <c r="AU308" s="209" t="s">
        <v>81</v>
      </c>
      <c r="AY308" s="17" t="s">
        <v>145</v>
      </c>
      <c r="BE308" s="210">
        <f>IF(N308="základní",J308,0)</f>
        <v>0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17" t="s">
        <v>79</v>
      </c>
      <c r="BK308" s="210">
        <f>ROUND(I308*H308,2)</f>
        <v>0</v>
      </c>
      <c r="BL308" s="17" t="s">
        <v>189</v>
      </c>
      <c r="BM308" s="209" t="s">
        <v>1601</v>
      </c>
    </row>
    <row r="309" s="2" customFormat="1" ht="24.15" customHeight="1">
      <c r="A309" s="38"/>
      <c r="B309" s="39"/>
      <c r="C309" s="238" t="s">
        <v>588</v>
      </c>
      <c r="D309" s="238" t="s">
        <v>724</v>
      </c>
      <c r="E309" s="239" t="s">
        <v>1602</v>
      </c>
      <c r="F309" s="240" t="s">
        <v>1603</v>
      </c>
      <c r="G309" s="241" t="s">
        <v>160</v>
      </c>
      <c r="H309" s="242">
        <v>1</v>
      </c>
      <c r="I309" s="243"/>
      <c r="J309" s="244">
        <f>ROUND(I309*H309,2)</f>
        <v>0</v>
      </c>
      <c r="K309" s="245"/>
      <c r="L309" s="246"/>
      <c r="M309" s="247" t="s">
        <v>19</v>
      </c>
      <c r="N309" s="248" t="s">
        <v>42</v>
      </c>
      <c r="O309" s="84"/>
      <c r="P309" s="207">
        <f>O309*H309</f>
        <v>0</v>
      </c>
      <c r="Q309" s="207">
        <v>0.0086999999999999994</v>
      </c>
      <c r="R309" s="207">
        <f>Q309*H309</f>
        <v>0.0086999999999999994</v>
      </c>
      <c r="S309" s="207">
        <v>0</v>
      </c>
      <c r="T309" s="20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09" t="s">
        <v>245</v>
      </c>
      <c r="AT309" s="209" t="s">
        <v>724</v>
      </c>
      <c r="AU309" s="209" t="s">
        <v>81</v>
      </c>
      <c r="AY309" s="17" t="s">
        <v>145</v>
      </c>
      <c r="BE309" s="210">
        <f>IF(N309="základní",J309,0)</f>
        <v>0</v>
      </c>
      <c r="BF309" s="210">
        <f>IF(N309="snížená",J309,0)</f>
        <v>0</v>
      </c>
      <c r="BG309" s="210">
        <f>IF(N309="zákl. přenesená",J309,0)</f>
        <v>0</v>
      </c>
      <c r="BH309" s="210">
        <f>IF(N309="sníž. přenesená",J309,0)</f>
        <v>0</v>
      </c>
      <c r="BI309" s="210">
        <f>IF(N309="nulová",J309,0)</f>
        <v>0</v>
      </c>
      <c r="BJ309" s="17" t="s">
        <v>79</v>
      </c>
      <c r="BK309" s="210">
        <f>ROUND(I309*H309,2)</f>
        <v>0</v>
      </c>
      <c r="BL309" s="17" t="s">
        <v>189</v>
      </c>
      <c r="BM309" s="209" t="s">
        <v>1604</v>
      </c>
    </row>
    <row r="310" s="2" customFormat="1" ht="44.25" customHeight="1">
      <c r="A310" s="38"/>
      <c r="B310" s="39"/>
      <c r="C310" s="197" t="s">
        <v>929</v>
      </c>
      <c r="D310" s="197" t="s">
        <v>148</v>
      </c>
      <c r="E310" s="198" t="s">
        <v>1605</v>
      </c>
      <c r="F310" s="199" t="s">
        <v>1606</v>
      </c>
      <c r="G310" s="200" t="s">
        <v>411</v>
      </c>
      <c r="H310" s="201">
        <v>0.38800000000000001</v>
      </c>
      <c r="I310" s="202"/>
      <c r="J310" s="203">
        <f>ROUND(I310*H310,2)</f>
        <v>0</v>
      </c>
      <c r="K310" s="204"/>
      <c r="L310" s="44"/>
      <c r="M310" s="205" t="s">
        <v>19</v>
      </c>
      <c r="N310" s="206" t="s">
        <v>42</v>
      </c>
      <c r="O310" s="84"/>
      <c r="P310" s="207">
        <f>O310*H310</f>
        <v>0</v>
      </c>
      <c r="Q310" s="207">
        <v>0</v>
      </c>
      <c r="R310" s="207">
        <f>Q310*H310</f>
        <v>0</v>
      </c>
      <c r="S310" s="207">
        <v>0</v>
      </c>
      <c r="T310" s="20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09" t="s">
        <v>189</v>
      </c>
      <c r="AT310" s="209" t="s">
        <v>148</v>
      </c>
      <c r="AU310" s="209" t="s">
        <v>81</v>
      </c>
      <c r="AY310" s="17" t="s">
        <v>145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7" t="s">
        <v>79</v>
      </c>
      <c r="BK310" s="210">
        <f>ROUND(I310*H310,2)</f>
        <v>0</v>
      </c>
      <c r="BL310" s="17" t="s">
        <v>189</v>
      </c>
      <c r="BM310" s="209" t="s">
        <v>1607</v>
      </c>
    </row>
    <row r="311" s="2" customFormat="1" ht="49.05" customHeight="1">
      <c r="A311" s="38"/>
      <c r="B311" s="39"/>
      <c r="C311" s="197" t="s">
        <v>591</v>
      </c>
      <c r="D311" s="197" t="s">
        <v>148</v>
      </c>
      <c r="E311" s="198" t="s">
        <v>1608</v>
      </c>
      <c r="F311" s="199" t="s">
        <v>1609</v>
      </c>
      <c r="G311" s="200" t="s">
        <v>411</v>
      </c>
      <c r="H311" s="201">
        <v>0.38800000000000001</v>
      </c>
      <c r="I311" s="202"/>
      <c r="J311" s="203">
        <f>ROUND(I311*H311,2)</f>
        <v>0</v>
      </c>
      <c r="K311" s="204"/>
      <c r="L311" s="44"/>
      <c r="M311" s="260" t="s">
        <v>19</v>
      </c>
      <c r="N311" s="261" t="s">
        <v>42</v>
      </c>
      <c r="O311" s="262"/>
      <c r="P311" s="263">
        <f>O311*H311</f>
        <v>0</v>
      </c>
      <c r="Q311" s="263">
        <v>0</v>
      </c>
      <c r="R311" s="263">
        <f>Q311*H311</f>
        <v>0</v>
      </c>
      <c r="S311" s="263">
        <v>0</v>
      </c>
      <c r="T311" s="26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09" t="s">
        <v>189</v>
      </c>
      <c r="AT311" s="209" t="s">
        <v>148</v>
      </c>
      <c r="AU311" s="209" t="s">
        <v>81</v>
      </c>
      <c r="AY311" s="17" t="s">
        <v>145</v>
      </c>
      <c r="BE311" s="210">
        <f>IF(N311="základní",J311,0)</f>
        <v>0</v>
      </c>
      <c r="BF311" s="210">
        <f>IF(N311="snížená",J311,0)</f>
        <v>0</v>
      </c>
      <c r="BG311" s="210">
        <f>IF(N311="zákl. přenesená",J311,0)</f>
        <v>0</v>
      </c>
      <c r="BH311" s="210">
        <f>IF(N311="sníž. přenesená",J311,0)</f>
        <v>0</v>
      </c>
      <c r="BI311" s="210">
        <f>IF(N311="nulová",J311,0)</f>
        <v>0</v>
      </c>
      <c r="BJ311" s="17" t="s">
        <v>79</v>
      </c>
      <c r="BK311" s="210">
        <f>ROUND(I311*H311,2)</f>
        <v>0</v>
      </c>
      <c r="BL311" s="17" t="s">
        <v>189</v>
      </c>
      <c r="BM311" s="209" t="s">
        <v>1610</v>
      </c>
    </row>
    <row r="312" s="2" customFormat="1" ht="6.96" customHeight="1">
      <c r="A312" s="38"/>
      <c r="B312" s="59"/>
      <c r="C312" s="60"/>
      <c r="D312" s="60"/>
      <c r="E312" s="60"/>
      <c r="F312" s="60"/>
      <c r="G312" s="60"/>
      <c r="H312" s="60"/>
      <c r="I312" s="60"/>
      <c r="J312" s="60"/>
      <c r="K312" s="60"/>
      <c r="L312" s="44"/>
      <c r="M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</sheetData>
  <sheetProtection sheet="1" autoFilter="0" formatColumns="0" formatRows="0" objects="1" scenarios="1" spinCount="100000" saltValue="uLvWB5IYmIs4BIJRDbV2YmHIzaC061rExGPawR2bRLr8jzRWi+D5HGrN6dxE+efwPvDzTg3YjLA7gCnzImIKoA==" hashValue="bsRwQg/4QqZIEpretvulCMVRUWxyJOFTnkamGPxFmuVIs2gPRSRbxbuaUnuFs0RYDd/Kc+NlIozDi6+SJR6B6w==" algorithmName="SHA-512" password="CC35"/>
  <autoFilter ref="C90:K31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SOŠ Nové Město na Moravě- Rekonstrukce sociálních zařízeních 1.NP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1611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ROUND((SUM(BE88:BE181)),  2)</f>
        <v>0</v>
      </c>
      <c r="G33" s="38"/>
      <c r="H33" s="38"/>
      <c r="I33" s="148">
        <v>0.20999999999999999</v>
      </c>
      <c r="J33" s="147">
        <f>ROUND(((SUM(BE88:BE181))*I33),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ROUND((SUM(BF88:BF181)),  2)</f>
        <v>0</v>
      </c>
      <c r="G34" s="38"/>
      <c r="H34" s="38"/>
      <c r="I34" s="148">
        <v>0.14999999999999999</v>
      </c>
      <c r="J34" s="147">
        <f>ROUND(((SUM(BF88:BF181))*I34),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ROUND((SUM(BG88:BG181)),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ROUND((SUM(BH88:BH181)),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ROUND((SUM(BI88:BI181)),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SOŠ Nové Město na Moravě- Rekonstrukce sociálních zařízeních 1.NP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03 - Ústřední vytápění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Nové Město na Moravě, Bělisko 295</v>
      </c>
      <c r="G52" s="40"/>
      <c r="H52" s="40"/>
      <c r="I52" s="32" t="s">
        <v>23</v>
      </c>
      <c r="J52" s="72" t="str">
        <f>IF(J12="","",J12)</f>
        <v>22. 2. 2023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 Vysočina, Žižkova 57, Jihlava</v>
      </c>
      <c r="G54" s="40"/>
      <c r="H54" s="40"/>
      <c r="I54" s="32" t="s">
        <v>31</v>
      </c>
      <c r="J54" s="36" t="str">
        <f>E21</f>
        <v>Filip Marek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Filip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1107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52"/>
      <c r="C61" s="253"/>
      <c r="D61" s="254" t="s">
        <v>1112</v>
      </c>
      <c r="E61" s="255"/>
      <c r="F61" s="255"/>
      <c r="G61" s="255"/>
      <c r="H61" s="255"/>
      <c r="I61" s="255"/>
      <c r="J61" s="256">
        <f>J90</f>
        <v>0</v>
      </c>
      <c r="K61" s="253"/>
      <c r="L61" s="257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52"/>
      <c r="C62" s="253"/>
      <c r="D62" s="254" t="s">
        <v>1113</v>
      </c>
      <c r="E62" s="255"/>
      <c r="F62" s="255"/>
      <c r="G62" s="255"/>
      <c r="H62" s="255"/>
      <c r="I62" s="255"/>
      <c r="J62" s="256">
        <f>J92</f>
        <v>0</v>
      </c>
      <c r="K62" s="253"/>
      <c r="L62" s="257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9" customFormat="1" ht="24.96" customHeight="1">
      <c r="A63" s="9"/>
      <c r="B63" s="165"/>
      <c r="C63" s="166"/>
      <c r="D63" s="167" t="s">
        <v>1114</v>
      </c>
      <c r="E63" s="168"/>
      <c r="F63" s="168"/>
      <c r="G63" s="168"/>
      <c r="H63" s="168"/>
      <c r="I63" s="168"/>
      <c r="J63" s="169">
        <f>J98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4" customFormat="1" ht="19.92" customHeight="1">
      <c r="A64" s="14"/>
      <c r="B64" s="252"/>
      <c r="C64" s="253"/>
      <c r="D64" s="254" t="s">
        <v>1612</v>
      </c>
      <c r="E64" s="255"/>
      <c r="F64" s="255"/>
      <c r="G64" s="255"/>
      <c r="H64" s="255"/>
      <c r="I64" s="255"/>
      <c r="J64" s="256">
        <f>J99</f>
        <v>0</v>
      </c>
      <c r="K64" s="253"/>
      <c r="L64" s="257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14" customFormat="1" ht="19.92" customHeight="1">
      <c r="A65" s="14"/>
      <c r="B65" s="252"/>
      <c r="C65" s="253"/>
      <c r="D65" s="254" t="s">
        <v>1613</v>
      </c>
      <c r="E65" s="255"/>
      <c r="F65" s="255"/>
      <c r="G65" s="255"/>
      <c r="H65" s="255"/>
      <c r="I65" s="255"/>
      <c r="J65" s="256">
        <f>J110</f>
        <v>0</v>
      </c>
      <c r="K65" s="253"/>
      <c r="L65" s="257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14" customFormat="1" ht="19.92" customHeight="1">
      <c r="A66" s="14"/>
      <c r="B66" s="252"/>
      <c r="C66" s="253"/>
      <c r="D66" s="254" t="s">
        <v>1614</v>
      </c>
      <c r="E66" s="255"/>
      <c r="F66" s="255"/>
      <c r="G66" s="255"/>
      <c r="H66" s="255"/>
      <c r="I66" s="255"/>
      <c r="J66" s="256">
        <f>J127</f>
        <v>0</v>
      </c>
      <c r="K66" s="253"/>
      <c r="L66" s="257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="14" customFormat="1" ht="19.92" customHeight="1">
      <c r="A67" s="14"/>
      <c r="B67" s="252"/>
      <c r="C67" s="253"/>
      <c r="D67" s="254" t="s">
        <v>1615</v>
      </c>
      <c r="E67" s="255"/>
      <c r="F67" s="255"/>
      <c r="G67" s="255"/>
      <c r="H67" s="255"/>
      <c r="I67" s="255"/>
      <c r="J67" s="256">
        <f>J138</f>
        <v>0</v>
      </c>
      <c r="K67" s="253"/>
      <c r="L67" s="257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="14" customFormat="1" ht="19.92" customHeight="1">
      <c r="A68" s="14"/>
      <c r="B68" s="252"/>
      <c r="C68" s="253"/>
      <c r="D68" s="254" t="s">
        <v>1616</v>
      </c>
      <c r="E68" s="255"/>
      <c r="F68" s="255"/>
      <c r="G68" s="255"/>
      <c r="H68" s="255"/>
      <c r="I68" s="255"/>
      <c r="J68" s="256">
        <f>J161</f>
        <v>0</v>
      </c>
      <c r="K68" s="253"/>
      <c r="L68" s="257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130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0" t="str">
        <f>E7</f>
        <v>SOŠ Nové Město na Moravě- Rekonstrukce sociálních zařízeních 1.NP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98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03 - Ústřední vytápění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Nové Město na Moravě, Bělisko 295</v>
      </c>
      <c r="G82" s="40"/>
      <c r="H82" s="40"/>
      <c r="I82" s="32" t="s">
        <v>23</v>
      </c>
      <c r="J82" s="72" t="str">
        <f>IF(J12="","",J12)</f>
        <v>22. 2. 2023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Kraj Vysočina, Žižkova 57, Jihlava</v>
      </c>
      <c r="G84" s="40"/>
      <c r="H84" s="40"/>
      <c r="I84" s="32" t="s">
        <v>31</v>
      </c>
      <c r="J84" s="36" t="str">
        <f>E21</f>
        <v>Filip Marek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Filip Marek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131</v>
      </c>
      <c r="D87" s="174" t="s">
        <v>56</v>
      </c>
      <c r="E87" s="174" t="s">
        <v>52</v>
      </c>
      <c r="F87" s="174" t="s">
        <v>53</v>
      </c>
      <c r="G87" s="174" t="s">
        <v>132</v>
      </c>
      <c r="H87" s="174" t="s">
        <v>133</v>
      </c>
      <c r="I87" s="174" t="s">
        <v>134</v>
      </c>
      <c r="J87" s="175" t="s">
        <v>103</v>
      </c>
      <c r="K87" s="176" t="s">
        <v>135</v>
      </c>
      <c r="L87" s="177"/>
      <c r="M87" s="92" t="s">
        <v>19</v>
      </c>
      <c r="N87" s="93" t="s">
        <v>41</v>
      </c>
      <c r="O87" s="93" t="s">
        <v>136</v>
      </c>
      <c r="P87" s="93" t="s">
        <v>137</v>
      </c>
      <c r="Q87" s="93" t="s">
        <v>138</v>
      </c>
      <c r="R87" s="93" t="s">
        <v>139</v>
      </c>
      <c r="S87" s="93" t="s">
        <v>140</v>
      </c>
      <c r="T87" s="94" t="s">
        <v>141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142</v>
      </c>
      <c r="D88" s="40"/>
      <c r="E88" s="40"/>
      <c r="F88" s="40"/>
      <c r="G88" s="40"/>
      <c r="H88" s="40"/>
      <c r="I88" s="40"/>
      <c r="J88" s="178">
        <f>BK88</f>
        <v>0</v>
      </c>
      <c r="K88" s="40"/>
      <c r="L88" s="44"/>
      <c r="M88" s="95"/>
      <c r="N88" s="179"/>
      <c r="O88" s="96"/>
      <c r="P88" s="180">
        <f>P89+P98</f>
        <v>0</v>
      </c>
      <c r="Q88" s="96"/>
      <c r="R88" s="180">
        <f>R89+R98</f>
        <v>0.9154736</v>
      </c>
      <c r="S88" s="96"/>
      <c r="T88" s="181">
        <f>T89+T98</f>
        <v>2.489471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104</v>
      </c>
      <c r="BK88" s="182">
        <f>BK89+BK98</f>
        <v>0</v>
      </c>
    </row>
    <row r="89" s="11" customFormat="1" ht="25.92" customHeight="1">
      <c r="A89" s="11"/>
      <c r="B89" s="183"/>
      <c r="C89" s="184"/>
      <c r="D89" s="185" t="s">
        <v>70</v>
      </c>
      <c r="E89" s="186" t="s">
        <v>1119</v>
      </c>
      <c r="F89" s="186" t="s">
        <v>1120</v>
      </c>
      <c r="G89" s="184"/>
      <c r="H89" s="184"/>
      <c r="I89" s="187"/>
      <c r="J89" s="188">
        <f>BK89</f>
        <v>0</v>
      </c>
      <c r="K89" s="184"/>
      <c r="L89" s="189"/>
      <c r="M89" s="190"/>
      <c r="N89" s="191"/>
      <c r="O89" s="191"/>
      <c r="P89" s="192">
        <f>P90+P92</f>
        <v>0</v>
      </c>
      <c r="Q89" s="191"/>
      <c r="R89" s="192">
        <f>R90+R92</f>
        <v>0</v>
      </c>
      <c r="S89" s="191"/>
      <c r="T89" s="193">
        <f>T90+T92</f>
        <v>0.93599999999999994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79</v>
      </c>
      <c r="AT89" s="195" t="s">
        <v>70</v>
      </c>
      <c r="AU89" s="195" t="s">
        <v>71</v>
      </c>
      <c r="AY89" s="194" t="s">
        <v>145</v>
      </c>
      <c r="BK89" s="196">
        <f>BK90+BK92</f>
        <v>0</v>
      </c>
    </row>
    <row r="90" s="11" customFormat="1" ht="22.8" customHeight="1">
      <c r="A90" s="11"/>
      <c r="B90" s="183"/>
      <c r="C90" s="184"/>
      <c r="D90" s="185" t="s">
        <v>70</v>
      </c>
      <c r="E90" s="258" t="s">
        <v>197</v>
      </c>
      <c r="F90" s="258" t="s">
        <v>1166</v>
      </c>
      <c r="G90" s="184"/>
      <c r="H90" s="184"/>
      <c r="I90" s="187"/>
      <c r="J90" s="259">
        <f>BK90</f>
        <v>0</v>
      </c>
      <c r="K90" s="184"/>
      <c r="L90" s="189"/>
      <c r="M90" s="190"/>
      <c r="N90" s="191"/>
      <c r="O90" s="191"/>
      <c r="P90" s="192">
        <f>P91</f>
        <v>0</v>
      </c>
      <c r="Q90" s="191"/>
      <c r="R90" s="192">
        <f>R91</f>
        <v>0</v>
      </c>
      <c r="S90" s="191"/>
      <c r="T90" s="193">
        <f>T91</f>
        <v>0.93599999999999994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79</v>
      </c>
      <c r="AT90" s="195" t="s">
        <v>70</v>
      </c>
      <c r="AU90" s="195" t="s">
        <v>79</v>
      </c>
      <c r="AY90" s="194" t="s">
        <v>145</v>
      </c>
      <c r="BK90" s="196">
        <f>BK91</f>
        <v>0</v>
      </c>
    </row>
    <row r="91" s="2" customFormat="1" ht="37.8" customHeight="1">
      <c r="A91" s="38"/>
      <c r="B91" s="39"/>
      <c r="C91" s="197" t="s">
        <v>79</v>
      </c>
      <c r="D91" s="197" t="s">
        <v>148</v>
      </c>
      <c r="E91" s="198" t="s">
        <v>1176</v>
      </c>
      <c r="F91" s="199" t="s">
        <v>1177</v>
      </c>
      <c r="G91" s="200" t="s">
        <v>206</v>
      </c>
      <c r="H91" s="201">
        <v>72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42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0.012999999999999999</v>
      </c>
      <c r="T91" s="208">
        <f>S91*H91</f>
        <v>0.93599999999999994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152</v>
      </c>
      <c r="AT91" s="209" t="s">
        <v>148</v>
      </c>
      <c r="AU91" s="209" t="s">
        <v>81</v>
      </c>
      <c r="AY91" s="17" t="s">
        <v>145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79</v>
      </c>
      <c r="BK91" s="210">
        <f>ROUND(I91*H91,2)</f>
        <v>0</v>
      </c>
      <c r="BL91" s="17" t="s">
        <v>152</v>
      </c>
      <c r="BM91" s="209" t="s">
        <v>1617</v>
      </c>
    </row>
    <row r="92" s="11" customFormat="1" ht="22.8" customHeight="1">
      <c r="A92" s="11"/>
      <c r="B92" s="183"/>
      <c r="C92" s="184"/>
      <c r="D92" s="185" t="s">
        <v>70</v>
      </c>
      <c r="E92" s="258" t="s">
        <v>1188</v>
      </c>
      <c r="F92" s="258" t="s">
        <v>1189</v>
      </c>
      <c r="G92" s="184"/>
      <c r="H92" s="184"/>
      <c r="I92" s="187"/>
      <c r="J92" s="259">
        <f>BK92</f>
        <v>0</v>
      </c>
      <c r="K92" s="184"/>
      <c r="L92" s="189"/>
      <c r="M92" s="190"/>
      <c r="N92" s="191"/>
      <c r="O92" s="191"/>
      <c r="P92" s="192">
        <f>SUM(P93:P97)</f>
        <v>0</v>
      </c>
      <c r="Q92" s="191"/>
      <c r="R92" s="192">
        <f>SUM(R93:R97)</f>
        <v>0</v>
      </c>
      <c r="S92" s="191"/>
      <c r="T92" s="193">
        <f>SUM(T93:T97)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4" t="s">
        <v>79</v>
      </c>
      <c r="AT92" s="195" t="s">
        <v>70</v>
      </c>
      <c r="AU92" s="195" t="s">
        <v>79</v>
      </c>
      <c r="AY92" s="194" t="s">
        <v>145</v>
      </c>
      <c r="BK92" s="196">
        <f>SUM(BK93:BK97)</f>
        <v>0</v>
      </c>
    </row>
    <row r="93" s="2" customFormat="1" ht="37.8" customHeight="1">
      <c r="A93" s="38"/>
      <c r="B93" s="39"/>
      <c r="C93" s="197" t="s">
        <v>81</v>
      </c>
      <c r="D93" s="197" t="s">
        <v>148</v>
      </c>
      <c r="E93" s="198" t="s">
        <v>1618</v>
      </c>
      <c r="F93" s="199" t="s">
        <v>1619</v>
      </c>
      <c r="G93" s="200" t="s">
        <v>411</v>
      </c>
      <c r="H93" s="201">
        <v>2.4889999999999999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42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152</v>
      </c>
      <c r="AT93" s="209" t="s">
        <v>148</v>
      </c>
      <c r="AU93" s="209" t="s">
        <v>81</v>
      </c>
      <c r="AY93" s="17" t="s">
        <v>145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79</v>
      </c>
      <c r="BK93" s="210">
        <f>ROUND(I93*H93,2)</f>
        <v>0</v>
      </c>
      <c r="BL93" s="17" t="s">
        <v>152</v>
      </c>
      <c r="BM93" s="209" t="s">
        <v>1620</v>
      </c>
    </row>
    <row r="94" s="2" customFormat="1" ht="33" customHeight="1">
      <c r="A94" s="38"/>
      <c r="B94" s="39"/>
      <c r="C94" s="197" t="s">
        <v>163</v>
      </c>
      <c r="D94" s="197" t="s">
        <v>148</v>
      </c>
      <c r="E94" s="198" t="s">
        <v>1193</v>
      </c>
      <c r="F94" s="199" t="s">
        <v>1194</v>
      </c>
      <c r="G94" s="200" t="s">
        <v>411</v>
      </c>
      <c r="H94" s="201">
        <v>2.4889999999999999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42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152</v>
      </c>
      <c r="AT94" s="209" t="s">
        <v>148</v>
      </c>
      <c r="AU94" s="209" t="s">
        <v>81</v>
      </c>
      <c r="AY94" s="17" t="s">
        <v>145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79</v>
      </c>
      <c r="BK94" s="210">
        <f>ROUND(I94*H94,2)</f>
        <v>0</v>
      </c>
      <c r="BL94" s="17" t="s">
        <v>152</v>
      </c>
      <c r="BM94" s="209" t="s">
        <v>1621</v>
      </c>
    </row>
    <row r="95" s="2" customFormat="1" ht="44.25" customHeight="1">
      <c r="A95" s="38"/>
      <c r="B95" s="39"/>
      <c r="C95" s="197" t="s">
        <v>152</v>
      </c>
      <c r="D95" s="197" t="s">
        <v>148</v>
      </c>
      <c r="E95" s="198" t="s">
        <v>1196</v>
      </c>
      <c r="F95" s="199" t="s">
        <v>1197</v>
      </c>
      <c r="G95" s="200" t="s">
        <v>411</v>
      </c>
      <c r="H95" s="201">
        <v>37.335000000000001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42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152</v>
      </c>
      <c r="AT95" s="209" t="s">
        <v>148</v>
      </c>
      <c r="AU95" s="209" t="s">
        <v>81</v>
      </c>
      <c r="AY95" s="17" t="s">
        <v>145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79</v>
      </c>
      <c r="BK95" s="210">
        <f>ROUND(I95*H95,2)</f>
        <v>0</v>
      </c>
      <c r="BL95" s="17" t="s">
        <v>152</v>
      </c>
      <c r="BM95" s="209" t="s">
        <v>1622</v>
      </c>
    </row>
    <row r="96" s="12" customFormat="1">
      <c r="A96" s="12"/>
      <c r="B96" s="211"/>
      <c r="C96" s="212"/>
      <c r="D96" s="213" t="s">
        <v>153</v>
      </c>
      <c r="E96" s="212"/>
      <c r="F96" s="215" t="s">
        <v>1623</v>
      </c>
      <c r="G96" s="212"/>
      <c r="H96" s="216">
        <v>37.335000000000001</v>
      </c>
      <c r="I96" s="217"/>
      <c r="J96" s="212"/>
      <c r="K96" s="212"/>
      <c r="L96" s="218"/>
      <c r="M96" s="219"/>
      <c r="N96" s="220"/>
      <c r="O96" s="220"/>
      <c r="P96" s="220"/>
      <c r="Q96" s="220"/>
      <c r="R96" s="220"/>
      <c r="S96" s="220"/>
      <c r="T96" s="221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2" t="s">
        <v>153</v>
      </c>
      <c r="AU96" s="222" t="s">
        <v>81</v>
      </c>
      <c r="AV96" s="12" t="s">
        <v>81</v>
      </c>
      <c r="AW96" s="12" t="s">
        <v>4</v>
      </c>
      <c r="AX96" s="12" t="s">
        <v>79</v>
      </c>
      <c r="AY96" s="222" t="s">
        <v>145</v>
      </c>
    </row>
    <row r="97" s="2" customFormat="1" ht="37.8" customHeight="1">
      <c r="A97" s="38"/>
      <c r="B97" s="39"/>
      <c r="C97" s="197" t="s">
        <v>168</v>
      </c>
      <c r="D97" s="197" t="s">
        <v>148</v>
      </c>
      <c r="E97" s="198" t="s">
        <v>1624</v>
      </c>
      <c r="F97" s="199" t="s">
        <v>1625</v>
      </c>
      <c r="G97" s="200" t="s">
        <v>411</v>
      </c>
      <c r="H97" s="201">
        <v>1.577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42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152</v>
      </c>
      <c r="AT97" s="209" t="s">
        <v>148</v>
      </c>
      <c r="AU97" s="209" t="s">
        <v>81</v>
      </c>
      <c r="AY97" s="17" t="s">
        <v>145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79</v>
      </c>
      <c r="BK97" s="210">
        <f>ROUND(I97*H97,2)</f>
        <v>0</v>
      </c>
      <c r="BL97" s="17" t="s">
        <v>152</v>
      </c>
      <c r="BM97" s="209" t="s">
        <v>1626</v>
      </c>
    </row>
    <row r="98" s="11" customFormat="1" ht="25.92" customHeight="1">
      <c r="A98" s="11"/>
      <c r="B98" s="183"/>
      <c r="C98" s="184"/>
      <c r="D98" s="185" t="s">
        <v>70</v>
      </c>
      <c r="E98" s="186" t="s">
        <v>1203</v>
      </c>
      <c r="F98" s="186" t="s">
        <v>1204</v>
      </c>
      <c r="G98" s="184"/>
      <c r="H98" s="184"/>
      <c r="I98" s="187"/>
      <c r="J98" s="188">
        <f>BK98</f>
        <v>0</v>
      </c>
      <c r="K98" s="184"/>
      <c r="L98" s="189"/>
      <c r="M98" s="190"/>
      <c r="N98" s="191"/>
      <c r="O98" s="191"/>
      <c r="P98" s="192">
        <f>P99+P110+P127+P138+P161</f>
        <v>0</v>
      </c>
      <c r="Q98" s="191"/>
      <c r="R98" s="192">
        <f>R99+R110+R127+R138+R161</f>
        <v>0.9154736</v>
      </c>
      <c r="S98" s="191"/>
      <c r="T98" s="193">
        <f>T99+T110+T127+T138+T161</f>
        <v>1.5534710000000003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94" t="s">
        <v>81</v>
      </c>
      <c r="AT98" s="195" t="s">
        <v>70</v>
      </c>
      <c r="AU98" s="195" t="s">
        <v>71</v>
      </c>
      <c r="AY98" s="194" t="s">
        <v>145</v>
      </c>
      <c r="BK98" s="196">
        <f>BK99+BK110+BK127+BK138+BK161</f>
        <v>0</v>
      </c>
    </row>
    <row r="99" s="11" customFormat="1" ht="22.8" customHeight="1">
      <c r="A99" s="11"/>
      <c r="B99" s="183"/>
      <c r="C99" s="184"/>
      <c r="D99" s="185" t="s">
        <v>70</v>
      </c>
      <c r="E99" s="258" t="s">
        <v>1627</v>
      </c>
      <c r="F99" s="258" t="s">
        <v>1628</v>
      </c>
      <c r="G99" s="184"/>
      <c r="H99" s="184"/>
      <c r="I99" s="187"/>
      <c r="J99" s="259">
        <f>BK99</f>
        <v>0</v>
      </c>
      <c r="K99" s="184"/>
      <c r="L99" s="189"/>
      <c r="M99" s="190"/>
      <c r="N99" s="191"/>
      <c r="O99" s="191"/>
      <c r="P99" s="192">
        <f>SUM(P100:P109)</f>
        <v>0</v>
      </c>
      <c r="Q99" s="191"/>
      <c r="R99" s="192">
        <f>SUM(R100:R109)</f>
        <v>0.20984</v>
      </c>
      <c r="S99" s="191"/>
      <c r="T99" s="193">
        <f>SUM(T100:T109)</f>
        <v>0.31801999999999997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4" t="s">
        <v>81</v>
      </c>
      <c r="AT99" s="195" t="s">
        <v>70</v>
      </c>
      <c r="AU99" s="195" t="s">
        <v>79</v>
      </c>
      <c r="AY99" s="194" t="s">
        <v>145</v>
      </c>
      <c r="BK99" s="196">
        <f>SUM(BK100:BK109)</f>
        <v>0</v>
      </c>
    </row>
    <row r="100" s="2" customFormat="1" ht="49.05" customHeight="1">
      <c r="A100" s="38"/>
      <c r="B100" s="39"/>
      <c r="C100" s="197" t="s">
        <v>164</v>
      </c>
      <c r="D100" s="197" t="s">
        <v>148</v>
      </c>
      <c r="E100" s="198" t="s">
        <v>1629</v>
      </c>
      <c r="F100" s="199" t="s">
        <v>1630</v>
      </c>
      <c r="G100" s="200" t="s">
        <v>206</v>
      </c>
      <c r="H100" s="201">
        <v>38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42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0.0071799999999999998</v>
      </c>
      <c r="T100" s="208">
        <f>S100*H100</f>
        <v>0.27283999999999997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189</v>
      </c>
      <c r="AT100" s="209" t="s">
        <v>148</v>
      </c>
      <c r="AU100" s="209" t="s">
        <v>81</v>
      </c>
      <c r="AY100" s="17" t="s">
        <v>145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79</v>
      </c>
      <c r="BK100" s="210">
        <f>ROUND(I100*H100,2)</f>
        <v>0</v>
      </c>
      <c r="BL100" s="17" t="s">
        <v>189</v>
      </c>
      <c r="BM100" s="209" t="s">
        <v>1631</v>
      </c>
    </row>
    <row r="101" s="2" customFormat="1" ht="49.05" customHeight="1">
      <c r="A101" s="38"/>
      <c r="B101" s="39"/>
      <c r="C101" s="197" t="s">
        <v>179</v>
      </c>
      <c r="D101" s="197" t="s">
        <v>148</v>
      </c>
      <c r="E101" s="198" t="s">
        <v>1632</v>
      </c>
      <c r="F101" s="199" t="s">
        <v>1633</v>
      </c>
      <c r="G101" s="200" t="s">
        <v>206</v>
      </c>
      <c r="H101" s="201">
        <v>6</v>
      </c>
      <c r="I101" s="202"/>
      <c r="J101" s="203">
        <f>ROUND(I101*H101,2)</f>
        <v>0</v>
      </c>
      <c r="K101" s="204"/>
      <c r="L101" s="44"/>
      <c r="M101" s="205" t="s">
        <v>19</v>
      </c>
      <c r="N101" s="206" t="s">
        <v>42</v>
      </c>
      <c r="O101" s="84"/>
      <c r="P101" s="207">
        <f>O101*H101</f>
        <v>0</v>
      </c>
      <c r="Q101" s="207">
        <v>0</v>
      </c>
      <c r="R101" s="207">
        <f>Q101*H101</f>
        <v>0</v>
      </c>
      <c r="S101" s="207">
        <v>0.0075300000000000002</v>
      </c>
      <c r="T101" s="208">
        <f>S101*H101</f>
        <v>0.045179999999999998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189</v>
      </c>
      <c r="AT101" s="209" t="s">
        <v>148</v>
      </c>
      <c r="AU101" s="209" t="s">
        <v>81</v>
      </c>
      <c r="AY101" s="17" t="s">
        <v>145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79</v>
      </c>
      <c r="BK101" s="210">
        <f>ROUND(I101*H101,2)</f>
        <v>0</v>
      </c>
      <c r="BL101" s="17" t="s">
        <v>189</v>
      </c>
      <c r="BM101" s="209" t="s">
        <v>1634</v>
      </c>
    </row>
    <row r="102" s="2" customFormat="1" ht="66.75" customHeight="1">
      <c r="A102" s="38"/>
      <c r="B102" s="39"/>
      <c r="C102" s="197" t="s">
        <v>167</v>
      </c>
      <c r="D102" s="197" t="s">
        <v>148</v>
      </c>
      <c r="E102" s="198" t="s">
        <v>1635</v>
      </c>
      <c r="F102" s="199" t="s">
        <v>1636</v>
      </c>
      <c r="G102" s="200" t="s">
        <v>206</v>
      </c>
      <c r="H102" s="201">
        <v>12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42</v>
      </c>
      <c r="O102" s="84"/>
      <c r="P102" s="207">
        <f>O102*H102</f>
        <v>0</v>
      </c>
      <c r="Q102" s="207">
        <v>0.00019000000000000001</v>
      </c>
      <c r="R102" s="207">
        <f>Q102*H102</f>
        <v>0.0022799999999999999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189</v>
      </c>
      <c r="AT102" s="209" t="s">
        <v>148</v>
      </c>
      <c r="AU102" s="209" t="s">
        <v>81</v>
      </c>
      <c r="AY102" s="17" t="s">
        <v>145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79</v>
      </c>
      <c r="BK102" s="210">
        <f>ROUND(I102*H102,2)</f>
        <v>0</v>
      </c>
      <c r="BL102" s="17" t="s">
        <v>189</v>
      </c>
      <c r="BM102" s="209" t="s">
        <v>1637</v>
      </c>
    </row>
    <row r="103" s="2" customFormat="1" ht="24.15" customHeight="1">
      <c r="A103" s="38"/>
      <c r="B103" s="39"/>
      <c r="C103" s="238" t="s">
        <v>197</v>
      </c>
      <c r="D103" s="238" t="s">
        <v>724</v>
      </c>
      <c r="E103" s="239" t="s">
        <v>1638</v>
      </c>
      <c r="F103" s="240" t="s">
        <v>1639</v>
      </c>
      <c r="G103" s="241" t="s">
        <v>188</v>
      </c>
      <c r="H103" s="242">
        <v>12</v>
      </c>
      <c r="I103" s="243"/>
      <c r="J103" s="244">
        <f>ROUND(I103*H103,2)</f>
        <v>0</v>
      </c>
      <c r="K103" s="245"/>
      <c r="L103" s="246"/>
      <c r="M103" s="247" t="s">
        <v>19</v>
      </c>
      <c r="N103" s="248" t="s">
        <v>42</v>
      </c>
      <c r="O103" s="84"/>
      <c r="P103" s="207">
        <f>O103*H103</f>
        <v>0</v>
      </c>
      <c r="Q103" s="207">
        <v>0.0050000000000000001</v>
      </c>
      <c r="R103" s="207">
        <f>Q103*H103</f>
        <v>0.059999999999999998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245</v>
      </c>
      <c r="AT103" s="209" t="s">
        <v>724</v>
      </c>
      <c r="AU103" s="209" t="s">
        <v>81</v>
      </c>
      <c r="AY103" s="17" t="s">
        <v>145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79</v>
      </c>
      <c r="BK103" s="210">
        <f>ROUND(I103*H103,2)</f>
        <v>0</v>
      </c>
      <c r="BL103" s="17" t="s">
        <v>189</v>
      </c>
      <c r="BM103" s="209" t="s">
        <v>1640</v>
      </c>
    </row>
    <row r="104" s="2" customFormat="1">
      <c r="A104" s="38"/>
      <c r="B104" s="39"/>
      <c r="C104" s="40"/>
      <c r="D104" s="213" t="s">
        <v>161</v>
      </c>
      <c r="E104" s="40"/>
      <c r="F104" s="234" t="s">
        <v>1641</v>
      </c>
      <c r="G104" s="40"/>
      <c r="H104" s="40"/>
      <c r="I104" s="235"/>
      <c r="J104" s="40"/>
      <c r="K104" s="40"/>
      <c r="L104" s="44"/>
      <c r="M104" s="236"/>
      <c r="N104" s="237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161</v>
      </c>
      <c r="AU104" s="17" t="s">
        <v>81</v>
      </c>
    </row>
    <row r="105" s="2" customFormat="1" ht="66.75" customHeight="1">
      <c r="A105" s="38"/>
      <c r="B105" s="39"/>
      <c r="C105" s="197" t="s">
        <v>171</v>
      </c>
      <c r="D105" s="197" t="s">
        <v>148</v>
      </c>
      <c r="E105" s="198" t="s">
        <v>1642</v>
      </c>
      <c r="F105" s="199" t="s">
        <v>1643</v>
      </c>
      <c r="G105" s="200" t="s">
        <v>206</v>
      </c>
      <c r="H105" s="201">
        <v>28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42</v>
      </c>
      <c r="O105" s="84"/>
      <c r="P105" s="207">
        <f>O105*H105</f>
        <v>0</v>
      </c>
      <c r="Q105" s="207">
        <v>0.00027</v>
      </c>
      <c r="R105" s="207">
        <f>Q105*H105</f>
        <v>0.0075599999999999999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189</v>
      </c>
      <c r="AT105" s="209" t="s">
        <v>148</v>
      </c>
      <c r="AU105" s="209" t="s">
        <v>81</v>
      </c>
      <c r="AY105" s="17" t="s">
        <v>145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79</v>
      </c>
      <c r="BK105" s="210">
        <f>ROUND(I105*H105,2)</f>
        <v>0</v>
      </c>
      <c r="BL105" s="17" t="s">
        <v>189</v>
      </c>
      <c r="BM105" s="209" t="s">
        <v>1644</v>
      </c>
    </row>
    <row r="106" s="2" customFormat="1" ht="24.15" customHeight="1">
      <c r="A106" s="38"/>
      <c r="B106" s="39"/>
      <c r="C106" s="238" t="s">
        <v>209</v>
      </c>
      <c r="D106" s="238" t="s">
        <v>724</v>
      </c>
      <c r="E106" s="239" t="s">
        <v>1645</v>
      </c>
      <c r="F106" s="240" t="s">
        <v>1646</v>
      </c>
      <c r="G106" s="241" t="s">
        <v>188</v>
      </c>
      <c r="H106" s="242">
        <v>24</v>
      </c>
      <c r="I106" s="243"/>
      <c r="J106" s="244">
        <f>ROUND(I106*H106,2)</f>
        <v>0</v>
      </c>
      <c r="K106" s="245"/>
      <c r="L106" s="246"/>
      <c r="M106" s="247" t="s">
        <v>19</v>
      </c>
      <c r="N106" s="248" t="s">
        <v>42</v>
      </c>
      <c r="O106" s="84"/>
      <c r="P106" s="207">
        <f>O106*H106</f>
        <v>0</v>
      </c>
      <c r="Q106" s="207">
        <v>0.0050000000000000001</v>
      </c>
      <c r="R106" s="207">
        <f>Q106*H106</f>
        <v>0.12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245</v>
      </c>
      <c r="AT106" s="209" t="s">
        <v>724</v>
      </c>
      <c r="AU106" s="209" t="s">
        <v>81</v>
      </c>
      <c r="AY106" s="17" t="s">
        <v>145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79</v>
      </c>
      <c r="BK106" s="210">
        <f>ROUND(I106*H106,2)</f>
        <v>0</v>
      </c>
      <c r="BL106" s="17" t="s">
        <v>189</v>
      </c>
      <c r="BM106" s="209" t="s">
        <v>1647</v>
      </c>
    </row>
    <row r="107" s="2" customFormat="1">
      <c r="A107" s="38"/>
      <c r="B107" s="39"/>
      <c r="C107" s="40"/>
      <c r="D107" s="213" t="s">
        <v>161</v>
      </c>
      <c r="E107" s="40"/>
      <c r="F107" s="234" t="s">
        <v>1641</v>
      </c>
      <c r="G107" s="40"/>
      <c r="H107" s="40"/>
      <c r="I107" s="235"/>
      <c r="J107" s="40"/>
      <c r="K107" s="40"/>
      <c r="L107" s="44"/>
      <c r="M107" s="236"/>
      <c r="N107" s="237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161</v>
      </c>
      <c r="AU107" s="17" t="s">
        <v>81</v>
      </c>
    </row>
    <row r="108" s="2" customFormat="1" ht="24.15" customHeight="1">
      <c r="A108" s="38"/>
      <c r="B108" s="39"/>
      <c r="C108" s="238" t="s">
        <v>175</v>
      </c>
      <c r="D108" s="238" t="s">
        <v>724</v>
      </c>
      <c r="E108" s="239" t="s">
        <v>1648</v>
      </c>
      <c r="F108" s="240" t="s">
        <v>1649</v>
      </c>
      <c r="G108" s="241" t="s">
        <v>188</v>
      </c>
      <c r="H108" s="242">
        <v>4</v>
      </c>
      <c r="I108" s="243"/>
      <c r="J108" s="244">
        <f>ROUND(I108*H108,2)</f>
        <v>0</v>
      </c>
      <c r="K108" s="245"/>
      <c r="L108" s="246"/>
      <c r="M108" s="247" t="s">
        <v>19</v>
      </c>
      <c r="N108" s="248" t="s">
        <v>42</v>
      </c>
      <c r="O108" s="84"/>
      <c r="P108" s="207">
        <f>O108*H108</f>
        <v>0</v>
      </c>
      <c r="Q108" s="207">
        <v>0.0050000000000000001</v>
      </c>
      <c r="R108" s="207">
        <f>Q108*H108</f>
        <v>0.02</v>
      </c>
      <c r="S108" s="207">
        <v>0</v>
      </c>
      <c r="T108" s="20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9" t="s">
        <v>245</v>
      </c>
      <c r="AT108" s="209" t="s">
        <v>724</v>
      </c>
      <c r="AU108" s="209" t="s">
        <v>81</v>
      </c>
      <c r="AY108" s="17" t="s">
        <v>145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7" t="s">
        <v>79</v>
      </c>
      <c r="BK108" s="210">
        <f>ROUND(I108*H108,2)</f>
        <v>0</v>
      </c>
      <c r="BL108" s="17" t="s">
        <v>189</v>
      </c>
      <c r="BM108" s="209" t="s">
        <v>1650</v>
      </c>
    </row>
    <row r="109" s="2" customFormat="1">
      <c r="A109" s="38"/>
      <c r="B109" s="39"/>
      <c r="C109" s="40"/>
      <c r="D109" s="213" t="s">
        <v>161</v>
      </c>
      <c r="E109" s="40"/>
      <c r="F109" s="234" t="s">
        <v>1641</v>
      </c>
      <c r="G109" s="40"/>
      <c r="H109" s="40"/>
      <c r="I109" s="235"/>
      <c r="J109" s="40"/>
      <c r="K109" s="40"/>
      <c r="L109" s="44"/>
      <c r="M109" s="236"/>
      <c r="N109" s="237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161</v>
      </c>
      <c r="AU109" s="17" t="s">
        <v>81</v>
      </c>
    </row>
    <row r="110" s="11" customFormat="1" ht="22.8" customHeight="1">
      <c r="A110" s="11"/>
      <c r="B110" s="183"/>
      <c r="C110" s="184"/>
      <c r="D110" s="185" t="s">
        <v>70</v>
      </c>
      <c r="E110" s="258" t="s">
        <v>1651</v>
      </c>
      <c r="F110" s="258" t="s">
        <v>1652</v>
      </c>
      <c r="G110" s="184"/>
      <c r="H110" s="184"/>
      <c r="I110" s="187"/>
      <c r="J110" s="259">
        <f>BK110</f>
        <v>0</v>
      </c>
      <c r="K110" s="184"/>
      <c r="L110" s="189"/>
      <c r="M110" s="190"/>
      <c r="N110" s="191"/>
      <c r="O110" s="191"/>
      <c r="P110" s="192">
        <f>SUM(P111:P126)</f>
        <v>0</v>
      </c>
      <c r="Q110" s="191"/>
      <c r="R110" s="192">
        <f>SUM(R111:R126)</f>
        <v>0.20835000000000004</v>
      </c>
      <c r="S110" s="191"/>
      <c r="T110" s="193">
        <f>SUM(T111:T126)</f>
        <v>0.24960000000000002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94" t="s">
        <v>81</v>
      </c>
      <c r="AT110" s="195" t="s">
        <v>70</v>
      </c>
      <c r="AU110" s="195" t="s">
        <v>79</v>
      </c>
      <c r="AY110" s="194" t="s">
        <v>145</v>
      </c>
      <c r="BK110" s="196">
        <f>SUM(BK111:BK126)</f>
        <v>0</v>
      </c>
    </row>
    <row r="111" s="2" customFormat="1" ht="24.15" customHeight="1">
      <c r="A111" s="38"/>
      <c r="B111" s="39"/>
      <c r="C111" s="197" t="s">
        <v>225</v>
      </c>
      <c r="D111" s="197" t="s">
        <v>148</v>
      </c>
      <c r="E111" s="198" t="s">
        <v>1653</v>
      </c>
      <c r="F111" s="199" t="s">
        <v>1654</v>
      </c>
      <c r="G111" s="200" t="s">
        <v>206</v>
      </c>
      <c r="H111" s="201">
        <v>78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42</v>
      </c>
      <c r="O111" s="84"/>
      <c r="P111" s="207">
        <f>O111*H111</f>
        <v>0</v>
      </c>
      <c r="Q111" s="207">
        <v>2.0000000000000002E-05</v>
      </c>
      <c r="R111" s="207">
        <f>Q111*H111</f>
        <v>0.0015600000000000002</v>
      </c>
      <c r="S111" s="207">
        <v>0.0032000000000000002</v>
      </c>
      <c r="T111" s="208">
        <f>S111*H111</f>
        <v>0.24960000000000002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189</v>
      </c>
      <c r="AT111" s="209" t="s">
        <v>148</v>
      </c>
      <c r="AU111" s="209" t="s">
        <v>81</v>
      </c>
      <c r="AY111" s="17" t="s">
        <v>145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79</v>
      </c>
      <c r="BK111" s="210">
        <f>ROUND(I111*H111,2)</f>
        <v>0</v>
      </c>
      <c r="BL111" s="17" t="s">
        <v>189</v>
      </c>
      <c r="BM111" s="209" t="s">
        <v>1655</v>
      </c>
    </row>
    <row r="112" s="2" customFormat="1" ht="24.15" customHeight="1">
      <c r="A112" s="38"/>
      <c r="B112" s="39"/>
      <c r="C112" s="197" t="s">
        <v>182</v>
      </c>
      <c r="D112" s="197" t="s">
        <v>148</v>
      </c>
      <c r="E112" s="198" t="s">
        <v>1656</v>
      </c>
      <c r="F112" s="199" t="s">
        <v>1657</v>
      </c>
      <c r="G112" s="200" t="s">
        <v>206</v>
      </c>
      <c r="H112" s="201">
        <v>170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42</v>
      </c>
      <c r="O112" s="84"/>
      <c r="P112" s="207">
        <f>O112*H112</f>
        <v>0</v>
      </c>
      <c r="Q112" s="207">
        <v>0.00059999999999999995</v>
      </c>
      <c r="R112" s="207">
        <f>Q112*H112</f>
        <v>0.10199999999999999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189</v>
      </c>
      <c r="AT112" s="209" t="s">
        <v>148</v>
      </c>
      <c r="AU112" s="209" t="s">
        <v>81</v>
      </c>
      <c r="AY112" s="17" t="s">
        <v>145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79</v>
      </c>
      <c r="BK112" s="210">
        <f>ROUND(I112*H112,2)</f>
        <v>0</v>
      </c>
      <c r="BL112" s="17" t="s">
        <v>189</v>
      </c>
      <c r="BM112" s="209" t="s">
        <v>1658</v>
      </c>
    </row>
    <row r="113" s="2" customFormat="1" ht="24.15" customHeight="1">
      <c r="A113" s="38"/>
      <c r="B113" s="39"/>
      <c r="C113" s="197" t="s">
        <v>8</v>
      </c>
      <c r="D113" s="197" t="s">
        <v>148</v>
      </c>
      <c r="E113" s="198" t="s">
        <v>1659</v>
      </c>
      <c r="F113" s="199" t="s">
        <v>1660</v>
      </c>
      <c r="G113" s="200" t="s">
        <v>206</v>
      </c>
      <c r="H113" s="201">
        <v>51</v>
      </c>
      <c r="I113" s="202"/>
      <c r="J113" s="203">
        <f>ROUND(I113*H113,2)</f>
        <v>0</v>
      </c>
      <c r="K113" s="204"/>
      <c r="L113" s="44"/>
      <c r="M113" s="205" t="s">
        <v>19</v>
      </c>
      <c r="N113" s="206" t="s">
        <v>42</v>
      </c>
      <c r="O113" s="84"/>
      <c r="P113" s="207">
        <f>O113*H113</f>
        <v>0</v>
      </c>
      <c r="Q113" s="207">
        <v>0.00059999999999999995</v>
      </c>
      <c r="R113" s="207">
        <f>Q113*H113</f>
        <v>0.030599999999999999</v>
      </c>
      <c r="S113" s="207">
        <v>0</v>
      </c>
      <c r="T113" s="20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9" t="s">
        <v>189</v>
      </c>
      <c r="AT113" s="209" t="s">
        <v>148</v>
      </c>
      <c r="AU113" s="209" t="s">
        <v>81</v>
      </c>
      <c r="AY113" s="17" t="s">
        <v>145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7" t="s">
        <v>79</v>
      </c>
      <c r="BK113" s="210">
        <f>ROUND(I113*H113,2)</f>
        <v>0</v>
      </c>
      <c r="BL113" s="17" t="s">
        <v>189</v>
      </c>
      <c r="BM113" s="209" t="s">
        <v>1661</v>
      </c>
    </row>
    <row r="114" s="2" customFormat="1" ht="24.15" customHeight="1">
      <c r="A114" s="38"/>
      <c r="B114" s="39"/>
      <c r="C114" s="197" t="s">
        <v>189</v>
      </c>
      <c r="D114" s="197" t="s">
        <v>148</v>
      </c>
      <c r="E114" s="198" t="s">
        <v>1662</v>
      </c>
      <c r="F114" s="199" t="s">
        <v>1663</v>
      </c>
      <c r="G114" s="200" t="s">
        <v>206</v>
      </c>
      <c r="H114" s="201">
        <v>6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42</v>
      </c>
      <c r="O114" s="84"/>
      <c r="P114" s="207">
        <f>O114*H114</f>
        <v>0</v>
      </c>
      <c r="Q114" s="207">
        <v>0.00091</v>
      </c>
      <c r="R114" s="207">
        <f>Q114*H114</f>
        <v>0.0054599999999999996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189</v>
      </c>
      <c r="AT114" s="209" t="s">
        <v>148</v>
      </c>
      <c r="AU114" s="209" t="s">
        <v>81</v>
      </c>
      <c r="AY114" s="17" t="s">
        <v>145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79</v>
      </c>
      <c r="BK114" s="210">
        <f>ROUND(I114*H114,2)</f>
        <v>0</v>
      </c>
      <c r="BL114" s="17" t="s">
        <v>189</v>
      </c>
      <c r="BM114" s="209" t="s">
        <v>1664</v>
      </c>
    </row>
    <row r="115" s="2" customFormat="1" ht="24.15" customHeight="1">
      <c r="A115" s="38"/>
      <c r="B115" s="39"/>
      <c r="C115" s="197" t="s">
        <v>146</v>
      </c>
      <c r="D115" s="197" t="s">
        <v>148</v>
      </c>
      <c r="E115" s="198" t="s">
        <v>1665</v>
      </c>
      <c r="F115" s="199" t="s">
        <v>1666</v>
      </c>
      <c r="G115" s="200" t="s">
        <v>206</v>
      </c>
      <c r="H115" s="201">
        <v>8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42</v>
      </c>
      <c r="O115" s="84"/>
      <c r="P115" s="207">
        <f>O115*H115</f>
        <v>0</v>
      </c>
      <c r="Q115" s="207">
        <v>0.0011800000000000001</v>
      </c>
      <c r="R115" s="207">
        <f>Q115*H115</f>
        <v>0.0094400000000000005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189</v>
      </c>
      <c r="AT115" s="209" t="s">
        <v>148</v>
      </c>
      <c r="AU115" s="209" t="s">
        <v>81</v>
      </c>
      <c r="AY115" s="17" t="s">
        <v>145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79</v>
      </c>
      <c r="BK115" s="210">
        <f>ROUND(I115*H115,2)</f>
        <v>0</v>
      </c>
      <c r="BL115" s="17" t="s">
        <v>189</v>
      </c>
      <c r="BM115" s="209" t="s">
        <v>1667</v>
      </c>
    </row>
    <row r="116" s="2" customFormat="1" ht="24.15" customHeight="1">
      <c r="A116" s="38"/>
      <c r="B116" s="39"/>
      <c r="C116" s="197" t="s">
        <v>200</v>
      </c>
      <c r="D116" s="197" t="s">
        <v>148</v>
      </c>
      <c r="E116" s="198" t="s">
        <v>1668</v>
      </c>
      <c r="F116" s="199" t="s">
        <v>1669</v>
      </c>
      <c r="G116" s="200" t="s">
        <v>206</v>
      </c>
      <c r="H116" s="201">
        <v>16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42</v>
      </c>
      <c r="O116" s="84"/>
      <c r="P116" s="207">
        <f>O116*H116</f>
        <v>0</v>
      </c>
      <c r="Q116" s="207">
        <v>0.0015</v>
      </c>
      <c r="R116" s="207">
        <f>Q116*H116</f>
        <v>0.024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189</v>
      </c>
      <c r="AT116" s="209" t="s">
        <v>148</v>
      </c>
      <c r="AU116" s="209" t="s">
        <v>81</v>
      </c>
      <c r="AY116" s="17" t="s">
        <v>145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79</v>
      </c>
      <c r="BK116" s="210">
        <f>ROUND(I116*H116,2)</f>
        <v>0</v>
      </c>
      <c r="BL116" s="17" t="s">
        <v>189</v>
      </c>
      <c r="BM116" s="209" t="s">
        <v>1670</v>
      </c>
    </row>
    <row r="117" s="2" customFormat="1" ht="37.8" customHeight="1">
      <c r="A117" s="38"/>
      <c r="B117" s="39"/>
      <c r="C117" s="197" t="s">
        <v>269</v>
      </c>
      <c r="D117" s="197" t="s">
        <v>148</v>
      </c>
      <c r="E117" s="198" t="s">
        <v>1671</v>
      </c>
      <c r="F117" s="199" t="s">
        <v>1672</v>
      </c>
      <c r="G117" s="200" t="s">
        <v>160</v>
      </c>
      <c r="H117" s="201">
        <v>6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42</v>
      </c>
      <c r="O117" s="84"/>
      <c r="P117" s="207">
        <f>O117*H117</f>
        <v>0</v>
      </c>
      <c r="Q117" s="207">
        <v>0.00023000000000000001</v>
      </c>
      <c r="R117" s="207">
        <f>Q117*H117</f>
        <v>0.0013800000000000002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189</v>
      </c>
      <c r="AT117" s="209" t="s">
        <v>148</v>
      </c>
      <c r="AU117" s="209" t="s">
        <v>81</v>
      </c>
      <c r="AY117" s="17" t="s">
        <v>145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79</v>
      </c>
      <c r="BK117" s="210">
        <f>ROUND(I117*H117,2)</f>
        <v>0</v>
      </c>
      <c r="BL117" s="17" t="s">
        <v>189</v>
      </c>
      <c r="BM117" s="209" t="s">
        <v>1673</v>
      </c>
    </row>
    <row r="118" s="2" customFormat="1" ht="37.8" customHeight="1">
      <c r="A118" s="38"/>
      <c r="B118" s="39"/>
      <c r="C118" s="197" t="s">
        <v>207</v>
      </c>
      <c r="D118" s="197" t="s">
        <v>148</v>
      </c>
      <c r="E118" s="198" t="s">
        <v>1674</v>
      </c>
      <c r="F118" s="199" t="s">
        <v>1675</v>
      </c>
      <c r="G118" s="200" t="s">
        <v>160</v>
      </c>
      <c r="H118" s="201">
        <v>6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42</v>
      </c>
      <c r="O118" s="84"/>
      <c r="P118" s="207">
        <f>O118*H118</f>
        <v>0</v>
      </c>
      <c r="Q118" s="207">
        <v>0.00029999999999999997</v>
      </c>
      <c r="R118" s="207">
        <f>Q118*H118</f>
        <v>0.0018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189</v>
      </c>
      <c r="AT118" s="209" t="s">
        <v>148</v>
      </c>
      <c r="AU118" s="209" t="s">
        <v>81</v>
      </c>
      <c r="AY118" s="17" t="s">
        <v>145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79</v>
      </c>
      <c r="BK118" s="210">
        <f>ROUND(I118*H118,2)</f>
        <v>0</v>
      </c>
      <c r="BL118" s="17" t="s">
        <v>189</v>
      </c>
      <c r="BM118" s="209" t="s">
        <v>1676</v>
      </c>
    </row>
    <row r="119" s="2" customFormat="1" ht="37.8" customHeight="1">
      <c r="A119" s="38"/>
      <c r="B119" s="39"/>
      <c r="C119" s="197" t="s">
        <v>7</v>
      </c>
      <c r="D119" s="197" t="s">
        <v>148</v>
      </c>
      <c r="E119" s="198" t="s">
        <v>1677</v>
      </c>
      <c r="F119" s="199" t="s">
        <v>1678</v>
      </c>
      <c r="G119" s="200" t="s">
        <v>160</v>
      </c>
      <c r="H119" s="201">
        <v>4</v>
      </c>
      <c r="I119" s="202"/>
      <c r="J119" s="203">
        <f>ROUND(I119*H119,2)</f>
        <v>0</v>
      </c>
      <c r="K119" s="204"/>
      <c r="L119" s="44"/>
      <c r="M119" s="205" t="s">
        <v>19</v>
      </c>
      <c r="N119" s="206" t="s">
        <v>42</v>
      </c>
      <c r="O119" s="84"/>
      <c r="P119" s="207">
        <f>O119*H119</f>
        <v>0</v>
      </c>
      <c r="Q119" s="207">
        <v>0.00038999999999999999</v>
      </c>
      <c r="R119" s="207">
        <f>Q119*H119</f>
        <v>0.00156</v>
      </c>
      <c r="S119" s="207">
        <v>0</v>
      </c>
      <c r="T119" s="20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9" t="s">
        <v>189</v>
      </c>
      <c r="AT119" s="209" t="s">
        <v>148</v>
      </c>
      <c r="AU119" s="209" t="s">
        <v>81</v>
      </c>
      <c r="AY119" s="17" t="s">
        <v>145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7" t="s">
        <v>79</v>
      </c>
      <c r="BK119" s="210">
        <f>ROUND(I119*H119,2)</f>
        <v>0</v>
      </c>
      <c r="BL119" s="17" t="s">
        <v>189</v>
      </c>
      <c r="BM119" s="209" t="s">
        <v>1679</v>
      </c>
    </row>
    <row r="120" s="2" customFormat="1" ht="37.8" customHeight="1">
      <c r="A120" s="38"/>
      <c r="B120" s="39"/>
      <c r="C120" s="197" t="s">
        <v>212</v>
      </c>
      <c r="D120" s="197" t="s">
        <v>148</v>
      </c>
      <c r="E120" s="198" t="s">
        <v>1680</v>
      </c>
      <c r="F120" s="199" t="s">
        <v>1681</v>
      </c>
      <c r="G120" s="200" t="s">
        <v>160</v>
      </c>
      <c r="H120" s="201">
        <v>6</v>
      </c>
      <c r="I120" s="202"/>
      <c r="J120" s="203">
        <f>ROUND(I120*H120,2)</f>
        <v>0</v>
      </c>
      <c r="K120" s="204"/>
      <c r="L120" s="44"/>
      <c r="M120" s="205" t="s">
        <v>19</v>
      </c>
      <c r="N120" s="206" t="s">
        <v>42</v>
      </c>
      <c r="O120" s="84"/>
      <c r="P120" s="207">
        <f>O120*H120</f>
        <v>0</v>
      </c>
      <c r="Q120" s="207">
        <v>0.00042999999999999999</v>
      </c>
      <c r="R120" s="207">
        <f>Q120*H120</f>
        <v>0.0025799999999999998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189</v>
      </c>
      <c r="AT120" s="209" t="s">
        <v>148</v>
      </c>
      <c r="AU120" s="209" t="s">
        <v>81</v>
      </c>
      <c r="AY120" s="17" t="s">
        <v>145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79</v>
      </c>
      <c r="BK120" s="210">
        <f>ROUND(I120*H120,2)</f>
        <v>0</v>
      </c>
      <c r="BL120" s="17" t="s">
        <v>189</v>
      </c>
      <c r="BM120" s="209" t="s">
        <v>1682</v>
      </c>
    </row>
    <row r="121" s="2" customFormat="1" ht="37.8" customHeight="1">
      <c r="A121" s="38"/>
      <c r="B121" s="39"/>
      <c r="C121" s="197" t="s">
        <v>290</v>
      </c>
      <c r="D121" s="197" t="s">
        <v>148</v>
      </c>
      <c r="E121" s="198" t="s">
        <v>1683</v>
      </c>
      <c r="F121" s="199" t="s">
        <v>1684</v>
      </c>
      <c r="G121" s="200" t="s">
        <v>160</v>
      </c>
      <c r="H121" s="201">
        <v>18</v>
      </c>
      <c r="I121" s="202"/>
      <c r="J121" s="203">
        <f>ROUND(I121*H121,2)</f>
        <v>0</v>
      </c>
      <c r="K121" s="204"/>
      <c r="L121" s="44"/>
      <c r="M121" s="205" t="s">
        <v>19</v>
      </c>
      <c r="N121" s="206" t="s">
        <v>42</v>
      </c>
      <c r="O121" s="84"/>
      <c r="P121" s="207">
        <f>O121*H121</f>
        <v>0</v>
      </c>
      <c r="Q121" s="207">
        <v>0.00054000000000000001</v>
      </c>
      <c r="R121" s="207">
        <f>Q121*H121</f>
        <v>0.0097199999999999995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189</v>
      </c>
      <c r="AT121" s="209" t="s">
        <v>148</v>
      </c>
      <c r="AU121" s="209" t="s">
        <v>81</v>
      </c>
      <c r="AY121" s="17" t="s">
        <v>145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79</v>
      </c>
      <c r="BK121" s="210">
        <f>ROUND(I121*H121,2)</f>
        <v>0</v>
      </c>
      <c r="BL121" s="17" t="s">
        <v>189</v>
      </c>
      <c r="BM121" s="209" t="s">
        <v>1685</v>
      </c>
    </row>
    <row r="122" s="2" customFormat="1" ht="37.8" customHeight="1">
      <c r="A122" s="38"/>
      <c r="B122" s="39"/>
      <c r="C122" s="197" t="s">
        <v>216</v>
      </c>
      <c r="D122" s="197" t="s">
        <v>148</v>
      </c>
      <c r="E122" s="198" t="s">
        <v>1686</v>
      </c>
      <c r="F122" s="199" t="s">
        <v>1687</v>
      </c>
      <c r="G122" s="200" t="s">
        <v>160</v>
      </c>
      <c r="H122" s="201">
        <v>2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42</v>
      </c>
      <c r="O122" s="84"/>
      <c r="P122" s="207">
        <f>O122*H122</f>
        <v>0</v>
      </c>
      <c r="Q122" s="207">
        <v>0.00059999999999999995</v>
      </c>
      <c r="R122" s="207">
        <f>Q122*H122</f>
        <v>0.0011999999999999999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189</v>
      </c>
      <c r="AT122" s="209" t="s">
        <v>148</v>
      </c>
      <c r="AU122" s="209" t="s">
        <v>81</v>
      </c>
      <c r="AY122" s="17" t="s">
        <v>145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79</v>
      </c>
      <c r="BK122" s="210">
        <f>ROUND(I122*H122,2)</f>
        <v>0</v>
      </c>
      <c r="BL122" s="17" t="s">
        <v>189</v>
      </c>
      <c r="BM122" s="209" t="s">
        <v>1688</v>
      </c>
    </row>
    <row r="123" s="2" customFormat="1" ht="55.5" customHeight="1">
      <c r="A123" s="38"/>
      <c r="B123" s="39"/>
      <c r="C123" s="197" t="s">
        <v>301</v>
      </c>
      <c r="D123" s="197" t="s">
        <v>148</v>
      </c>
      <c r="E123" s="198" t="s">
        <v>1689</v>
      </c>
      <c r="F123" s="199" t="s">
        <v>1690</v>
      </c>
      <c r="G123" s="200" t="s">
        <v>206</v>
      </c>
      <c r="H123" s="201">
        <v>205</v>
      </c>
      <c r="I123" s="202"/>
      <c r="J123" s="203">
        <f>ROUND(I123*H123,2)</f>
        <v>0</v>
      </c>
      <c r="K123" s="204"/>
      <c r="L123" s="44"/>
      <c r="M123" s="205" t="s">
        <v>19</v>
      </c>
      <c r="N123" s="206" t="s">
        <v>42</v>
      </c>
      <c r="O123" s="84"/>
      <c r="P123" s="207">
        <f>O123*H123</f>
        <v>0</v>
      </c>
      <c r="Q123" s="207">
        <v>6.9999999999999994E-05</v>
      </c>
      <c r="R123" s="207">
        <f>Q123*H123</f>
        <v>0.014349999999999998</v>
      </c>
      <c r="S123" s="207">
        <v>0</v>
      </c>
      <c r="T123" s="20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9" t="s">
        <v>189</v>
      </c>
      <c r="AT123" s="209" t="s">
        <v>148</v>
      </c>
      <c r="AU123" s="209" t="s">
        <v>81</v>
      </c>
      <c r="AY123" s="17" t="s">
        <v>145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79</v>
      </c>
      <c r="BK123" s="210">
        <f>ROUND(I123*H123,2)</f>
        <v>0</v>
      </c>
      <c r="BL123" s="17" t="s">
        <v>189</v>
      </c>
      <c r="BM123" s="209" t="s">
        <v>1691</v>
      </c>
    </row>
    <row r="124" s="2" customFormat="1" ht="55.5" customHeight="1">
      <c r="A124" s="38"/>
      <c r="B124" s="39"/>
      <c r="C124" s="197" t="s">
        <v>228</v>
      </c>
      <c r="D124" s="197" t="s">
        <v>148</v>
      </c>
      <c r="E124" s="198" t="s">
        <v>1692</v>
      </c>
      <c r="F124" s="199" t="s">
        <v>1693</v>
      </c>
      <c r="G124" s="200" t="s">
        <v>206</v>
      </c>
      <c r="H124" s="201">
        <v>30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42</v>
      </c>
      <c r="O124" s="84"/>
      <c r="P124" s="207">
        <f>O124*H124</f>
        <v>0</v>
      </c>
      <c r="Q124" s="207">
        <v>9.0000000000000006E-05</v>
      </c>
      <c r="R124" s="207">
        <f>Q124*H124</f>
        <v>0.0027000000000000001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189</v>
      </c>
      <c r="AT124" s="209" t="s">
        <v>148</v>
      </c>
      <c r="AU124" s="209" t="s">
        <v>81</v>
      </c>
      <c r="AY124" s="17" t="s">
        <v>145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79</v>
      </c>
      <c r="BK124" s="210">
        <f>ROUND(I124*H124,2)</f>
        <v>0</v>
      </c>
      <c r="BL124" s="17" t="s">
        <v>189</v>
      </c>
      <c r="BM124" s="209" t="s">
        <v>1694</v>
      </c>
    </row>
    <row r="125" s="2" customFormat="1" ht="44.25" customHeight="1">
      <c r="A125" s="38"/>
      <c r="B125" s="39"/>
      <c r="C125" s="197" t="s">
        <v>310</v>
      </c>
      <c r="D125" s="197" t="s">
        <v>148</v>
      </c>
      <c r="E125" s="198" t="s">
        <v>1695</v>
      </c>
      <c r="F125" s="199" t="s">
        <v>1696</v>
      </c>
      <c r="G125" s="200" t="s">
        <v>411</v>
      </c>
      <c r="H125" s="201">
        <v>0.20799999999999999</v>
      </c>
      <c r="I125" s="202"/>
      <c r="J125" s="203">
        <f>ROUND(I125*H125,2)</f>
        <v>0</v>
      </c>
      <c r="K125" s="204"/>
      <c r="L125" s="44"/>
      <c r="M125" s="205" t="s">
        <v>19</v>
      </c>
      <c r="N125" s="206" t="s">
        <v>42</v>
      </c>
      <c r="O125" s="84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9" t="s">
        <v>189</v>
      </c>
      <c r="AT125" s="209" t="s">
        <v>148</v>
      </c>
      <c r="AU125" s="209" t="s">
        <v>81</v>
      </c>
      <c r="AY125" s="17" t="s">
        <v>145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7" t="s">
        <v>79</v>
      </c>
      <c r="BK125" s="210">
        <f>ROUND(I125*H125,2)</f>
        <v>0</v>
      </c>
      <c r="BL125" s="17" t="s">
        <v>189</v>
      </c>
      <c r="BM125" s="209" t="s">
        <v>1697</v>
      </c>
    </row>
    <row r="126" s="2" customFormat="1" ht="49.05" customHeight="1">
      <c r="A126" s="38"/>
      <c r="B126" s="39"/>
      <c r="C126" s="197" t="s">
        <v>231</v>
      </c>
      <c r="D126" s="197" t="s">
        <v>148</v>
      </c>
      <c r="E126" s="198" t="s">
        <v>1698</v>
      </c>
      <c r="F126" s="199" t="s">
        <v>1699</v>
      </c>
      <c r="G126" s="200" t="s">
        <v>411</v>
      </c>
      <c r="H126" s="201">
        <v>0.20799999999999999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42</v>
      </c>
      <c r="O126" s="8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189</v>
      </c>
      <c r="AT126" s="209" t="s">
        <v>148</v>
      </c>
      <c r="AU126" s="209" t="s">
        <v>81</v>
      </c>
      <c r="AY126" s="17" t="s">
        <v>145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79</v>
      </c>
      <c r="BK126" s="210">
        <f>ROUND(I126*H126,2)</f>
        <v>0</v>
      </c>
      <c r="BL126" s="17" t="s">
        <v>189</v>
      </c>
      <c r="BM126" s="209" t="s">
        <v>1700</v>
      </c>
    </row>
    <row r="127" s="11" customFormat="1" ht="22.8" customHeight="1">
      <c r="A127" s="11"/>
      <c r="B127" s="183"/>
      <c r="C127" s="184"/>
      <c r="D127" s="185" t="s">
        <v>70</v>
      </c>
      <c r="E127" s="258" t="s">
        <v>1701</v>
      </c>
      <c r="F127" s="258" t="s">
        <v>1702</v>
      </c>
      <c r="G127" s="184"/>
      <c r="H127" s="184"/>
      <c r="I127" s="187"/>
      <c r="J127" s="259">
        <f>BK127</f>
        <v>0</v>
      </c>
      <c r="K127" s="184"/>
      <c r="L127" s="189"/>
      <c r="M127" s="190"/>
      <c r="N127" s="191"/>
      <c r="O127" s="191"/>
      <c r="P127" s="192">
        <f>SUM(P128:P137)</f>
        <v>0</v>
      </c>
      <c r="Q127" s="191"/>
      <c r="R127" s="192">
        <f>SUM(R128:R137)</f>
        <v>0.022290000000000001</v>
      </c>
      <c r="S127" s="191"/>
      <c r="T127" s="193">
        <f>SUM(T128:T137)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194" t="s">
        <v>81</v>
      </c>
      <c r="AT127" s="195" t="s">
        <v>70</v>
      </c>
      <c r="AU127" s="195" t="s">
        <v>79</v>
      </c>
      <c r="AY127" s="194" t="s">
        <v>145</v>
      </c>
      <c r="BK127" s="196">
        <f>SUM(BK128:BK137)</f>
        <v>0</v>
      </c>
    </row>
    <row r="128" s="2" customFormat="1" ht="24.15" customHeight="1">
      <c r="A128" s="38"/>
      <c r="B128" s="39"/>
      <c r="C128" s="238" t="s">
        <v>323</v>
      </c>
      <c r="D128" s="238" t="s">
        <v>724</v>
      </c>
      <c r="E128" s="239" t="s">
        <v>1703</v>
      </c>
      <c r="F128" s="240" t="s">
        <v>1704</v>
      </c>
      <c r="G128" s="241" t="s">
        <v>160</v>
      </c>
      <c r="H128" s="242">
        <v>4</v>
      </c>
      <c r="I128" s="243"/>
      <c r="J128" s="244">
        <f>ROUND(I128*H128,2)</f>
        <v>0</v>
      </c>
      <c r="K128" s="245"/>
      <c r="L128" s="246"/>
      <c r="M128" s="247" t="s">
        <v>19</v>
      </c>
      <c r="N128" s="248" t="s">
        <v>42</v>
      </c>
      <c r="O128" s="84"/>
      <c r="P128" s="207">
        <f>O128*H128</f>
        <v>0</v>
      </c>
      <c r="Q128" s="207">
        <v>0.00069999999999999999</v>
      </c>
      <c r="R128" s="207">
        <f>Q128*H128</f>
        <v>0.0028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245</v>
      </c>
      <c r="AT128" s="209" t="s">
        <v>724</v>
      </c>
      <c r="AU128" s="209" t="s">
        <v>81</v>
      </c>
      <c r="AY128" s="17" t="s">
        <v>145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79</v>
      </c>
      <c r="BK128" s="210">
        <f>ROUND(I128*H128,2)</f>
        <v>0</v>
      </c>
      <c r="BL128" s="17" t="s">
        <v>189</v>
      </c>
      <c r="BM128" s="209" t="s">
        <v>1705</v>
      </c>
    </row>
    <row r="129" s="2" customFormat="1" ht="21.75" customHeight="1">
      <c r="A129" s="38"/>
      <c r="B129" s="39"/>
      <c r="C129" s="197" t="s">
        <v>236</v>
      </c>
      <c r="D129" s="197" t="s">
        <v>148</v>
      </c>
      <c r="E129" s="198" t="s">
        <v>1706</v>
      </c>
      <c r="F129" s="199" t="s">
        <v>1707</v>
      </c>
      <c r="G129" s="200" t="s">
        <v>160</v>
      </c>
      <c r="H129" s="201">
        <v>22</v>
      </c>
      <c r="I129" s="202"/>
      <c r="J129" s="203">
        <f>ROUND(I129*H129,2)</f>
        <v>0</v>
      </c>
      <c r="K129" s="204"/>
      <c r="L129" s="44"/>
      <c r="M129" s="205" t="s">
        <v>19</v>
      </c>
      <c r="N129" s="206" t="s">
        <v>42</v>
      </c>
      <c r="O129" s="84"/>
      <c r="P129" s="207">
        <f>O129*H129</f>
        <v>0</v>
      </c>
      <c r="Q129" s="207">
        <v>8.0000000000000007E-05</v>
      </c>
      <c r="R129" s="207">
        <f>Q129*H129</f>
        <v>0.0017600000000000001</v>
      </c>
      <c r="S129" s="207">
        <v>0</v>
      </c>
      <c r="T129" s="20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9" t="s">
        <v>189</v>
      </c>
      <c r="AT129" s="209" t="s">
        <v>148</v>
      </c>
      <c r="AU129" s="209" t="s">
        <v>81</v>
      </c>
      <c r="AY129" s="17" t="s">
        <v>145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7" t="s">
        <v>79</v>
      </c>
      <c r="BK129" s="210">
        <f>ROUND(I129*H129,2)</f>
        <v>0</v>
      </c>
      <c r="BL129" s="17" t="s">
        <v>189</v>
      </c>
      <c r="BM129" s="209" t="s">
        <v>1708</v>
      </c>
    </row>
    <row r="130" s="2" customFormat="1" ht="16.5" customHeight="1">
      <c r="A130" s="38"/>
      <c r="B130" s="39"/>
      <c r="C130" s="238" t="s">
        <v>156</v>
      </c>
      <c r="D130" s="238" t="s">
        <v>724</v>
      </c>
      <c r="E130" s="239" t="s">
        <v>1709</v>
      </c>
      <c r="F130" s="240" t="s">
        <v>1710</v>
      </c>
      <c r="G130" s="241" t="s">
        <v>160</v>
      </c>
      <c r="H130" s="242">
        <v>11</v>
      </c>
      <c r="I130" s="243"/>
      <c r="J130" s="244">
        <f>ROUND(I130*H130,2)</f>
        <v>0</v>
      </c>
      <c r="K130" s="245"/>
      <c r="L130" s="246"/>
      <c r="M130" s="247" t="s">
        <v>19</v>
      </c>
      <c r="N130" s="248" t="s">
        <v>42</v>
      </c>
      <c r="O130" s="84"/>
      <c r="P130" s="207">
        <f>O130*H130</f>
        <v>0</v>
      </c>
      <c r="Q130" s="207">
        <v>0.00044000000000000002</v>
      </c>
      <c r="R130" s="207">
        <f>Q130*H130</f>
        <v>0.0048400000000000006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245</v>
      </c>
      <c r="AT130" s="209" t="s">
        <v>724</v>
      </c>
      <c r="AU130" s="209" t="s">
        <v>81</v>
      </c>
      <c r="AY130" s="17" t="s">
        <v>145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79</v>
      </c>
      <c r="BK130" s="210">
        <f>ROUND(I130*H130,2)</f>
        <v>0</v>
      </c>
      <c r="BL130" s="17" t="s">
        <v>189</v>
      </c>
      <c r="BM130" s="209" t="s">
        <v>1711</v>
      </c>
    </row>
    <row r="131" s="2" customFormat="1" ht="16.5" customHeight="1">
      <c r="A131" s="38"/>
      <c r="B131" s="39"/>
      <c r="C131" s="238" t="s">
        <v>245</v>
      </c>
      <c r="D131" s="238" t="s">
        <v>724</v>
      </c>
      <c r="E131" s="239" t="s">
        <v>1712</v>
      </c>
      <c r="F131" s="240" t="s">
        <v>1713</v>
      </c>
      <c r="G131" s="241" t="s">
        <v>160</v>
      </c>
      <c r="H131" s="242">
        <v>11</v>
      </c>
      <c r="I131" s="243"/>
      <c r="J131" s="244">
        <f>ROUND(I131*H131,2)</f>
        <v>0</v>
      </c>
      <c r="K131" s="245"/>
      <c r="L131" s="246"/>
      <c r="M131" s="247" t="s">
        <v>19</v>
      </c>
      <c r="N131" s="248" t="s">
        <v>42</v>
      </c>
      <c r="O131" s="84"/>
      <c r="P131" s="207">
        <f>O131*H131</f>
        <v>0</v>
      </c>
      <c r="Q131" s="207">
        <v>0.00021000000000000001</v>
      </c>
      <c r="R131" s="207">
        <f>Q131*H131</f>
        <v>0.00231</v>
      </c>
      <c r="S131" s="207">
        <v>0</v>
      </c>
      <c r="T131" s="20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9" t="s">
        <v>245</v>
      </c>
      <c r="AT131" s="209" t="s">
        <v>724</v>
      </c>
      <c r="AU131" s="209" t="s">
        <v>81</v>
      </c>
      <c r="AY131" s="17" t="s">
        <v>145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7" t="s">
        <v>79</v>
      </c>
      <c r="BK131" s="210">
        <f>ROUND(I131*H131,2)</f>
        <v>0</v>
      </c>
      <c r="BL131" s="17" t="s">
        <v>189</v>
      </c>
      <c r="BM131" s="209" t="s">
        <v>1714</v>
      </c>
    </row>
    <row r="132" s="2" customFormat="1" ht="21.75" customHeight="1">
      <c r="A132" s="38"/>
      <c r="B132" s="39"/>
      <c r="C132" s="238" t="s">
        <v>364</v>
      </c>
      <c r="D132" s="238" t="s">
        <v>724</v>
      </c>
      <c r="E132" s="239" t="s">
        <v>1715</v>
      </c>
      <c r="F132" s="240" t="s">
        <v>1716</v>
      </c>
      <c r="G132" s="241" t="s">
        <v>160</v>
      </c>
      <c r="H132" s="242">
        <v>24</v>
      </c>
      <c r="I132" s="243"/>
      <c r="J132" s="244">
        <f>ROUND(I132*H132,2)</f>
        <v>0</v>
      </c>
      <c r="K132" s="245"/>
      <c r="L132" s="246"/>
      <c r="M132" s="247" t="s">
        <v>19</v>
      </c>
      <c r="N132" s="248" t="s">
        <v>42</v>
      </c>
      <c r="O132" s="84"/>
      <c r="P132" s="207">
        <f>O132*H132</f>
        <v>0</v>
      </c>
      <c r="Q132" s="207">
        <v>0.00021000000000000001</v>
      </c>
      <c r="R132" s="207">
        <f>Q132*H132</f>
        <v>0.0050400000000000002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245</v>
      </c>
      <c r="AT132" s="209" t="s">
        <v>724</v>
      </c>
      <c r="AU132" s="209" t="s">
        <v>81</v>
      </c>
      <c r="AY132" s="17" t="s">
        <v>145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79</v>
      </c>
      <c r="BK132" s="210">
        <f>ROUND(I132*H132,2)</f>
        <v>0</v>
      </c>
      <c r="BL132" s="17" t="s">
        <v>189</v>
      </c>
      <c r="BM132" s="209" t="s">
        <v>1717</v>
      </c>
    </row>
    <row r="133" s="2" customFormat="1" ht="21.75" customHeight="1">
      <c r="A133" s="38"/>
      <c r="B133" s="39"/>
      <c r="C133" s="197" t="s">
        <v>184</v>
      </c>
      <c r="D133" s="197" t="s">
        <v>148</v>
      </c>
      <c r="E133" s="198" t="s">
        <v>1718</v>
      </c>
      <c r="F133" s="199" t="s">
        <v>1719</v>
      </c>
      <c r="G133" s="200" t="s">
        <v>160</v>
      </c>
      <c r="H133" s="201">
        <v>12</v>
      </c>
      <c r="I133" s="202"/>
      <c r="J133" s="203">
        <f>ROUND(I133*H133,2)</f>
        <v>0</v>
      </c>
      <c r="K133" s="204"/>
      <c r="L133" s="44"/>
      <c r="M133" s="205" t="s">
        <v>19</v>
      </c>
      <c r="N133" s="206" t="s">
        <v>42</v>
      </c>
      <c r="O133" s="84"/>
      <c r="P133" s="207">
        <f>O133*H133</f>
        <v>0</v>
      </c>
      <c r="Q133" s="207">
        <v>0.00010000000000000001</v>
      </c>
      <c r="R133" s="207">
        <f>Q133*H133</f>
        <v>0.0012000000000000001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189</v>
      </c>
      <c r="AT133" s="209" t="s">
        <v>148</v>
      </c>
      <c r="AU133" s="209" t="s">
        <v>81</v>
      </c>
      <c r="AY133" s="17" t="s">
        <v>145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79</v>
      </c>
      <c r="BK133" s="210">
        <f>ROUND(I133*H133,2)</f>
        <v>0</v>
      </c>
      <c r="BL133" s="17" t="s">
        <v>189</v>
      </c>
      <c r="BM133" s="209" t="s">
        <v>1720</v>
      </c>
    </row>
    <row r="134" s="2" customFormat="1" ht="24.15" customHeight="1">
      <c r="A134" s="38"/>
      <c r="B134" s="39"/>
      <c r="C134" s="197" t="s">
        <v>373</v>
      </c>
      <c r="D134" s="197" t="s">
        <v>148</v>
      </c>
      <c r="E134" s="198" t="s">
        <v>1721</v>
      </c>
      <c r="F134" s="199" t="s">
        <v>1722</v>
      </c>
      <c r="G134" s="200" t="s">
        <v>160</v>
      </c>
      <c r="H134" s="201">
        <v>7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42</v>
      </c>
      <c r="O134" s="84"/>
      <c r="P134" s="207">
        <f>O134*H134</f>
        <v>0</v>
      </c>
      <c r="Q134" s="207">
        <v>0.00027999999999999998</v>
      </c>
      <c r="R134" s="207">
        <f>Q134*H134</f>
        <v>0.0019599999999999999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189</v>
      </c>
      <c r="AT134" s="209" t="s">
        <v>148</v>
      </c>
      <c r="AU134" s="209" t="s">
        <v>81</v>
      </c>
      <c r="AY134" s="17" t="s">
        <v>145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79</v>
      </c>
      <c r="BK134" s="210">
        <f>ROUND(I134*H134,2)</f>
        <v>0</v>
      </c>
      <c r="BL134" s="17" t="s">
        <v>189</v>
      </c>
      <c r="BM134" s="209" t="s">
        <v>1723</v>
      </c>
    </row>
    <row r="135" s="2" customFormat="1" ht="16.5" customHeight="1">
      <c r="A135" s="38"/>
      <c r="B135" s="39"/>
      <c r="C135" s="197" t="s">
        <v>264</v>
      </c>
      <c r="D135" s="197" t="s">
        <v>148</v>
      </c>
      <c r="E135" s="198" t="s">
        <v>1724</v>
      </c>
      <c r="F135" s="199" t="s">
        <v>1725</v>
      </c>
      <c r="G135" s="200" t="s">
        <v>160</v>
      </c>
      <c r="H135" s="201">
        <v>5</v>
      </c>
      <c r="I135" s="202"/>
      <c r="J135" s="203">
        <f>ROUND(I135*H135,2)</f>
        <v>0</v>
      </c>
      <c r="K135" s="204"/>
      <c r="L135" s="44"/>
      <c r="M135" s="205" t="s">
        <v>19</v>
      </c>
      <c r="N135" s="206" t="s">
        <v>42</v>
      </c>
      <c r="O135" s="84"/>
      <c r="P135" s="207">
        <f>O135*H135</f>
        <v>0</v>
      </c>
      <c r="Q135" s="207">
        <v>0.00027999999999999998</v>
      </c>
      <c r="R135" s="207">
        <f>Q135*H135</f>
        <v>0.0013999999999999998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189</v>
      </c>
      <c r="AT135" s="209" t="s">
        <v>148</v>
      </c>
      <c r="AU135" s="209" t="s">
        <v>81</v>
      </c>
      <c r="AY135" s="17" t="s">
        <v>145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79</v>
      </c>
      <c r="BK135" s="210">
        <f>ROUND(I135*H135,2)</f>
        <v>0</v>
      </c>
      <c r="BL135" s="17" t="s">
        <v>189</v>
      </c>
      <c r="BM135" s="209" t="s">
        <v>1726</v>
      </c>
    </row>
    <row r="136" s="2" customFormat="1" ht="16.5" customHeight="1">
      <c r="A136" s="38"/>
      <c r="B136" s="39"/>
      <c r="C136" s="197" t="s">
        <v>383</v>
      </c>
      <c r="D136" s="197" t="s">
        <v>148</v>
      </c>
      <c r="E136" s="198" t="s">
        <v>1727</v>
      </c>
      <c r="F136" s="199" t="s">
        <v>1728</v>
      </c>
      <c r="G136" s="200" t="s">
        <v>160</v>
      </c>
      <c r="H136" s="201">
        <v>2</v>
      </c>
      <c r="I136" s="202"/>
      <c r="J136" s="203">
        <f>ROUND(I136*H136,2)</f>
        <v>0</v>
      </c>
      <c r="K136" s="204"/>
      <c r="L136" s="44"/>
      <c r="M136" s="205" t="s">
        <v>19</v>
      </c>
      <c r="N136" s="206" t="s">
        <v>42</v>
      </c>
      <c r="O136" s="84"/>
      <c r="P136" s="207">
        <f>O136*H136</f>
        <v>0</v>
      </c>
      <c r="Q136" s="207">
        <v>0.00027999999999999998</v>
      </c>
      <c r="R136" s="207">
        <f>Q136*H136</f>
        <v>0.00055999999999999995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189</v>
      </c>
      <c r="AT136" s="209" t="s">
        <v>148</v>
      </c>
      <c r="AU136" s="209" t="s">
        <v>81</v>
      </c>
      <c r="AY136" s="17" t="s">
        <v>145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79</v>
      </c>
      <c r="BK136" s="210">
        <f>ROUND(I136*H136,2)</f>
        <v>0</v>
      </c>
      <c r="BL136" s="17" t="s">
        <v>189</v>
      </c>
      <c r="BM136" s="209" t="s">
        <v>1729</v>
      </c>
    </row>
    <row r="137" s="2" customFormat="1" ht="24.15" customHeight="1">
      <c r="A137" s="38"/>
      <c r="B137" s="39"/>
      <c r="C137" s="197" t="s">
        <v>272</v>
      </c>
      <c r="D137" s="197" t="s">
        <v>148</v>
      </c>
      <c r="E137" s="198" t="s">
        <v>1730</v>
      </c>
      <c r="F137" s="199" t="s">
        <v>1731</v>
      </c>
      <c r="G137" s="200" t="s">
        <v>160</v>
      </c>
      <c r="H137" s="201">
        <v>2</v>
      </c>
      <c r="I137" s="202"/>
      <c r="J137" s="203">
        <f>ROUND(I137*H137,2)</f>
        <v>0</v>
      </c>
      <c r="K137" s="204"/>
      <c r="L137" s="44"/>
      <c r="M137" s="205" t="s">
        <v>19</v>
      </c>
      <c r="N137" s="206" t="s">
        <v>42</v>
      </c>
      <c r="O137" s="84"/>
      <c r="P137" s="207">
        <f>O137*H137</f>
        <v>0</v>
      </c>
      <c r="Q137" s="207">
        <v>0.00021000000000000001</v>
      </c>
      <c r="R137" s="207">
        <f>Q137*H137</f>
        <v>0.00042000000000000002</v>
      </c>
      <c r="S137" s="207">
        <v>0</v>
      </c>
      <c r="T137" s="20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9" t="s">
        <v>189</v>
      </c>
      <c r="AT137" s="209" t="s">
        <v>148</v>
      </c>
      <c r="AU137" s="209" t="s">
        <v>81</v>
      </c>
      <c r="AY137" s="17" t="s">
        <v>145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7" t="s">
        <v>79</v>
      </c>
      <c r="BK137" s="210">
        <f>ROUND(I137*H137,2)</f>
        <v>0</v>
      </c>
      <c r="BL137" s="17" t="s">
        <v>189</v>
      </c>
      <c r="BM137" s="209" t="s">
        <v>1732</v>
      </c>
    </row>
    <row r="138" s="11" customFormat="1" ht="22.8" customHeight="1">
      <c r="A138" s="11"/>
      <c r="B138" s="183"/>
      <c r="C138" s="184"/>
      <c r="D138" s="185" t="s">
        <v>70</v>
      </c>
      <c r="E138" s="258" t="s">
        <v>1733</v>
      </c>
      <c r="F138" s="258" t="s">
        <v>1734</v>
      </c>
      <c r="G138" s="184"/>
      <c r="H138" s="184"/>
      <c r="I138" s="187"/>
      <c r="J138" s="259">
        <f>BK138</f>
        <v>0</v>
      </c>
      <c r="K138" s="184"/>
      <c r="L138" s="189"/>
      <c r="M138" s="190"/>
      <c r="N138" s="191"/>
      <c r="O138" s="191"/>
      <c r="P138" s="192">
        <f>SUM(P139:P160)</f>
        <v>0</v>
      </c>
      <c r="Q138" s="191"/>
      <c r="R138" s="192">
        <f>SUM(R139:R160)</f>
        <v>0.45341999999999999</v>
      </c>
      <c r="S138" s="191"/>
      <c r="T138" s="193">
        <f>SUM(T139:T160)</f>
        <v>0.98585100000000025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94" t="s">
        <v>81</v>
      </c>
      <c r="AT138" s="195" t="s">
        <v>70</v>
      </c>
      <c r="AU138" s="195" t="s">
        <v>79</v>
      </c>
      <c r="AY138" s="194" t="s">
        <v>145</v>
      </c>
      <c r="BK138" s="196">
        <f>SUM(BK139:BK160)</f>
        <v>0</v>
      </c>
    </row>
    <row r="139" s="2" customFormat="1" ht="16.5" customHeight="1">
      <c r="A139" s="38"/>
      <c r="B139" s="39"/>
      <c r="C139" s="197" t="s">
        <v>393</v>
      </c>
      <c r="D139" s="197" t="s">
        <v>148</v>
      </c>
      <c r="E139" s="198" t="s">
        <v>1735</v>
      </c>
      <c r="F139" s="199" t="s">
        <v>1736</v>
      </c>
      <c r="G139" s="200" t="s">
        <v>188</v>
      </c>
      <c r="H139" s="201">
        <v>32.895000000000003</v>
      </c>
      <c r="I139" s="202"/>
      <c r="J139" s="203">
        <f>ROUND(I139*H139,2)</f>
        <v>0</v>
      </c>
      <c r="K139" s="204"/>
      <c r="L139" s="44"/>
      <c r="M139" s="205" t="s">
        <v>19</v>
      </c>
      <c r="N139" s="206" t="s">
        <v>42</v>
      </c>
      <c r="O139" s="84"/>
      <c r="P139" s="207">
        <f>O139*H139</f>
        <v>0</v>
      </c>
      <c r="Q139" s="207">
        <v>0</v>
      </c>
      <c r="R139" s="207">
        <f>Q139*H139</f>
        <v>0</v>
      </c>
      <c r="S139" s="207">
        <v>0.023800000000000002</v>
      </c>
      <c r="T139" s="208">
        <f>S139*H139</f>
        <v>0.78290100000000018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189</v>
      </c>
      <c r="AT139" s="209" t="s">
        <v>148</v>
      </c>
      <c r="AU139" s="209" t="s">
        <v>81</v>
      </c>
      <c r="AY139" s="17" t="s">
        <v>145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79</v>
      </c>
      <c r="BK139" s="210">
        <f>ROUND(I139*H139,2)</f>
        <v>0</v>
      </c>
      <c r="BL139" s="17" t="s">
        <v>189</v>
      </c>
      <c r="BM139" s="209" t="s">
        <v>1737</v>
      </c>
    </row>
    <row r="140" s="12" customFormat="1">
      <c r="A140" s="12"/>
      <c r="B140" s="211"/>
      <c r="C140" s="212"/>
      <c r="D140" s="213" t="s">
        <v>153</v>
      </c>
      <c r="E140" s="214" t="s">
        <v>19</v>
      </c>
      <c r="F140" s="215" t="s">
        <v>1738</v>
      </c>
      <c r="G140" s="212"/>
      <c r="H140" s="216">
        <v>3.8250000000000002</v>
      </c>
      <c r="I140" s="217"/>
      <c r="J140" s="212"/>
      <c r="K140" s="212"/>
      <c r="L140" s="218"/>
      <c r="M140" s="219"/>
      <c r="N140" s="220"/>
      <c r="O140" s="220"/>
      <c r="P140" s="220"/>
      <c r="Q140" s="220"/>
      <c r="R140" s="220"/>
      <c r="S140" s="220"/>
      <c r="T140" s="221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2" t="s">
        <v>153</v>
      </c>
      <c r="AU140" s="222" t="s">
        <v>81</v>
      </c>
      <c r="AV140" s="12" t="s">
        <v>81</v>
      </c>
      <c r="AW140" s="12" t="s">
        <v>33</v>
      </c>
      <c r="AX140" s="12" t="s">
        <v>71</v>
      </c>
      <c r="AY140" s="222" t="s">
        <v>145</v>
      </c>
    </row>
    <row r="141" s="12" customFormat="1">
      <c r="A141" s="12"/>
      <c r="B141" s="211"/>
      <c r="C141" s="212"/>
      <c r="D141" s="213" t="s">
        <v>153</v>
      </c>
      <c r="E141" s="214" t="s">
        <v>19</v>
      </c>
      <c r="F141" s="215" t="s">
        <v>1739</v>
      </c>
      <c r="G141" s="212"/>
      <c r="H141" s="216">
        <v>16.829999999999998</v>
      </c>
      <c r="I141" s="217"/>
      <c r="J141" s="212"/>
      <c r="K141" s="212"/>
      <c r="L141" s="218"/>
      <c r="M141" s="219"/>
      <c r="N141" s="220"/>
      <c r="O141" s="220"/>
      <c r="P141" s="220"/>
      <c r="Q141" s="220"/>
      <c r="R141" s="220"/>
      <c r="S141" s="220"/>
      <c r="T141" s="221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2" t="s">
        <v>153</v>
      </c>
      <c r="AU141" s="222" t="s">
        <v>81</v>
      </c>
      <c r="AV141" s="12" t="s">
        <v>81</v>
      </c>
      <c r="AW141" s="12" t="s">
        <v>33</v>
      </c>
      <c r="AX141" s="12" t="s">
        <v>71</v>
      </c>
      <c r="AY141" s="222" t="s">
        <v>145</v>
      </c>
    </row>
    <row r="142" s="12" customFormat="1">
      <c r="A142" s="12"/>
      <c r="B142" s="211"/>
      <c r="C142" s="212"/>
      <c r="D142" s="213" t="s">
        <v>153</v>
      </c>
      <c r="E142" s="214" t="s">
        <v>19</v>
      </c>
      <c r="F142" s="215" t="s">
        <v>1740</v>
      </c>
      <c r="G142" s="212"/>
      <c r="H142" s="216">
        <v>12.24</v>
      </c>
      <c r="I142" s="217"/>
      <c r="J142" s="212"/>
      <c r="K142" s="212"/>
      <c r="L142" s="218"/>
      <c r="M142" s="219"/>
      <c r="N142" s="220"/>
      <c r="O142" s="220"/>
      <c r="P142" s="220"/>
      <c r="Q142" s="220"/>
      <c r="R142" s="220"/>
      <c r="S142" s="220"/>
      <c r="T142" s="221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2" t="s">
        <v>153</v>
      </c>
      <c r="AU142" s="222" t="s">
        <v>81</v>
      </c>
      <c r="AV142" s="12" t="s">
        <v>81</v>
      </c>
      <c r="AW142" s="12" t="s">
        <v>33</v>
      </c>
      <c r="AX142" s="12" t="s">
        <v>71</v>
      </c>
      <c r="AY142" s="222" t="s">
        <v>145</v>
      </c>
    </row>
    <row r="143" s="13" customFormat="1">
      <c r="A143" s="13"/>
      <c r="B143" s="223"/>
      <c r="C143" s="224"/>
      <c r="D143" s="213" t="s">
        <v>153</v>
      </c>
      <c r="E143" s="225" t="s">
        <v>19</v>
      </c>
      <c r="F143" s="226" t="s">
        <v>155</v>
      </c>
      <c r="G143" s="224"/>
      <c r="H143" s="227">
        <v>32.895000000000003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153</v>
      </c>
      <c r="AU143" s="233" t="s">
        <v>81</v>
      </c>
      <c r="AV143" s="13" t="s">
        <v>152</v>
      </c>
      <c r="AW143" s="13" t="s">
        <v>33</v>
      </c>
      <c r="AX143" s="13" t="s">
        <v>79</v>
      </c>
      <c r="AY143" s="233" t="s">
        <v>145</v>
      </c>
    </row>
    <row r="144" s="2" customFormat="1" ht="16.5" customHeight="1">
      <c r="A144" s="38"/>
      <c r="B144" s="39"/>
      <c r="C144" s="197" t="s">
        <v>275</v>
      </c>
      <c r="D144" s="197" t="s">
        <v>148</v>
      </c>
      <c r="E144" s="198" t="s">
        <v>1741</v>
      </c>
      <c r="F144" s="199" t="s">
        <v>1742</v>
      </c>
      <c r="G144" s="200" t="s">
        <v>160</v>
      </c>
      <c r="H144" s="201">
        <v>11</v>
      </c>
      <c r="I144" s="202"/>
      <c r="J144" s="203">
        <f>ROUND(I144*H144,2)</f>
        <v>0</v>
      </c>
      <c r="K144" s="204"/>
      <c r="L144" s="44"/>
      <c r="M144" s="205" t="s">
        <v>19</v>
      </c>
      <c r="N144" s="206" t="s">
        <v>42</v>
      </c>
      <c r="O144" s="84"/>
      <c r="P144" s="207">
        <f>O144*H144</f>
        <v>0</v>
      </c>
      <c r="Q144" s="207">
        <v>0.016</v>
      </c>
      <c r="R144" s="207">
        <f>Q144*H144</f>
        <v>0.17599999999999999</v>
      </c>
      <c r="S144" s="207">
        <v>0</v>
      </c>
      <c r="T144" s="20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9" t="s">
        <v>189</v>
      </c>
      <c r="AT144" s="209" t="s">
        <v>148</v>
      </c>
      <c r="AU144" s="209" t="s">
        <v>81</v>
      </c>
      <c r="AY144" s="17" t="s">
        <v>145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7" t="s">
        <v>79</v>
      </c>
      <c r="BK144" s="210">
        <f>ROUND(I144*H144,2)</f>
        <v>0</v>
      </c>
      <c r="BL144" s="17" t="s">
        <v>189</v>
      </c>
      <c r="BM144" s="209" t="s">
        <v>1743</v>
      </c>
    </row>
    <row r="145" s="2" customFormat="1" ht="16.5" customHeight="1">
      <c r="A145" s="38"/>
      <c r="B145" s="39"/>
      <c r="C145" s="197" t="s">
        <v>404</v>
      </c>
      <c r="D145" s="197" t="s">
        <v>148</v>
      </c>
      <c r="E145" s="198" t="s">
        <v>1744</v>
      </c>
      <c r="F145" s="199" t="s">
        <v>1745</v>
      </c>
      <c r="G145" s="200" t="s">
        <v>160</v>
      </c>
      <c r="H145" s="201">
        <v>1</v>
      </c>
      <c r="I145" s="202"/>
      <c r="J145" s="203">
        <f>ROUND(I145*H145,2)</f>
        <v>0</v>
      </c>
      <c r="K145" s="204"/>
      <c r="L145" s="44"/>
      <c r="M145" s="205" t="s">
        <v>19</v>
      </c>
      <c r="N145" s="206" t="s">
        <v>42</v>
      </c>
      <c r="O145" s="84"/>
      <c r="P145" s="207">
        <f>O145*H145</f>
        <v>0</v>
      </c>
      <c r="Q145" s="207">
        <v>0.016</v>
      </c>
      <c r="R145" s="207">
        <f>Q145*H145</f>
        <v>0.016</v>
      </c>
      <c r="S145" s="207">
        <v>0</v>
      </c>
      <c r="T145" s="20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9" t="s">
        <v>189</v>
      </c>
      <c r="AT145" s="209" t="s">
        <v>148</v>
      </c>
      <c r="AU145" s="209" t="s">
        <v>81</v>
      </c>
      <c r="AY145" s="17" t="s">
        <v>145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7" t="s">
        <v>79</v>
      </c>
      <c r="BK145" s="210">
        <f>ROUND(I145*H145,2)</f>
        <v>0</v>
      </c>
      <c r="BL145" s="17" t="s">
        <v>189</v>
      </c>
      <c r="BM145" s="209" t="s">
        <v>1746</v>
      </c>
    </row>
    <row r="146" s="2" customFormat="1" ht="24.15" customHeight="1">
      <c r="A146" s="38"/>
      <c r="B146" s="39"/>
      <c r="C146" s="197" t="s">
        <v>280</v>
      </c>
      <c r="D146" s="197" t="s">
        <v>148</v>
      </c>
      <c r="E146" s="198" t="s">
        <v>1747</v>
      </c>
      <c r="F146" s="199" t="s">
        <v>1748</v>
      </c>
      <c r="G146" s="200" t="s">
        <v>1326</v>
      </c>
      <c r="H146" s="201">
        <v>6</v>
      </c>
      <c r="I146" s="202"/>
      <c r="J146" s="203">
        <f>ROUND(I146*H146,2)</f>
        <v>0</v>
      </c>
      <c r="K146" s="204"/>
      <c r="L146" s="44"/>
      <c r="M146" s="205" t="s">
        <v>19</v>
      </c>
      <c r="N146" s="206" t="s">
        <v>42</v>
      </c>
      <c r="O146" s="84"/>
      <c r="P146" s="207">
        <f>O146*H146</f>
        <v>0</v>
      </c>
      <c r="Q146" s="207">
        <v>0.0020999999999999999</v>
      </c>
      <c r="R146" s="207">
        <f>Q146*H146</f>
        <v>0.0126</v>
      </c>
      <c r="S146" s="207">
        <v>0</v>
      </c>
      <c r="T146" s="20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9" t="s">
        <v>189</v>
      </c>
      <c r="AT146" s="209" t="s">
        <v>148</v>
      </c>
      <c r="AU146" s="209" t="s">
        <v>81</v>
      </c>
      <c r="AY146" s="17" t="s">
        <v>145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7" t="s">
        <v>79</v>
      </c>
      <c r="BK146" s="210">
        <f>ROUND(I146*H146,2)</f>
        <v>0</v>
      </c>
      <c r="BL146" s="17" t="s">
        <v>189</v>
      </c>
      <c r="BM146" s="209" t="s">
        <v>1749</v>
      </c>
    </row>
    <row r="147" s="2" customFormat="1" ht="24.15" customHeight="1">
      <c r="A147" s="38"/>
      <c r="B147" s="39"/>
      <c r="C147" s="238" t="s">
        <v>417</v>
      </c>
      <c r="D147" s="238" t="s">
        <v>724</v>
      </c>
      <c r="E147" s="239" t="s">
        <v>1750</v>
      </c>
      <c r="F147" s="240" t="s">
        <v>1751</v>
      </c>
      <c r="G147" s="241" t="s">
        <v>160</v>
      </c>
      <c r="H147" s="242">
        <v>2</v>
      </c>
      <c r="I147" s="243"/>
      <c r="J147" s="244">
        <f>ROUND(I147*H147,2)</f>
        <v>0</v>
      </c>
      <c r="K147" s="245"/>
      <c r="L147" s="246"/>
      <c r="M147" s="247" t="s">
        <v>19</v>
      </c>
      <c r="N147" s="248" t="s">
        <v>42</v>
      </c>
      <c r="O147" s="84"/>
      <c r="P147" s="207">
        <f>O147*H147</f>
        <v>0</v>
      </c>
      <c r="Q147" s="207">
        <v>0.011100000000000001</v>
      </c>
      <c r="R147" s="207">
        <f>Q147*H147</f>
        <v>0.022200000000000001</v>
      </c>
      <c r="S147" s="207">
        <v>0</v>
      </c>
      <c r="T147" s="20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9" t="s">
        <v>245</v>
      </c>
      <c r="AT147" s="209" t="s">
        <v>724</v>
      </c>
      <c r="AU147" s="209" t="s">
        <v>81</v>
      </c>
      <c r="AY147" s="17" t="s">
        <v>145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79</v>
      </c>
      <c r="BK147" s="210">
        <f>ROUND(I147*H147,2)</f>
        <v>0</v>
      </c>
      <c r="BL147" s="17" t="s">
        <v>189</v>
      </c>
      <c r="BM147" s="209" t="s">
        <v>1752</v>
      </c>
    </row>
    <row r="148" s="2" customFormat="1" ht="24.15" customHeight="1">
      <c r="A148" s="38"/>
      <c r="B148" s="39"/>
      <c r="C148" s="238" t="s">
        <v>287</v>
      </c>
      <c r="D148" s="238" t="s">
        <v>724</v>
      </c>
      <c r="E148" s="239" t="s">
        <v>1753</v>
      </c>
      <c r="F148" s="240" t="s">
        <v>1754</v>
      </c>
      <c r="G148" s="241" t="s">
        <v>160</v>
      </c>
      <c r="H148" s="242">
        <v>4</v>
      </c>
      <c r="I148" s="243"/>
      <c r="J148" s="244">
        <f>ROUND(I148*H148,2)</f>
        <v>0</v>
      </c>
      <c r="K148" s="245"/>
      <c r="L148" s="246"/>
      <c r="M148" s="247" t="s">
        <v>19</v>
      </c>
      <c r="N148" s="248" t="s">
        <v>42</v>
      </c>
      <c r="O148" s="84"/>
      <c r="P148" s="207">
        <f>O148*H148</f>
        <v>0</v>
      </c>
      <c r="Q148" s="207">
        <v>0.011100000000000001</v>
      </c>
      <c r="R148" s="207">
        <f>Q148*H148</f>
        <v>0.044400000000000002</v>
      </c>
      <c r="S148" s="207">
        <v>0</v>
      </c>
      <c r="T148" s="20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9" t="s">
        <v>245</v>
      </c>
      <c r="AT148" s="209" t="s">
        <v>724</v>
      </c>
      <c r="AU148" s="209" t="s">
        <v>81</v>
      </c>
      <c r="AY148" s="17" t="s">
        <v>145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7" t="s">
        <v>79</v>
      </c>
      <c r="BK148" s="210">
        <f>ROUND(I148*H148,2)</f>
        <v>0</v>
      </c>
      <c r="BL148" s="17" t="s">
        <v>189</v>
      </c>
      <c r="BM148" s="209" t="s">
        <v>1755</v>
      </c>
    </row>
    <row r="149" s="2" customFormat="1" ht="24.15" customHeight="1">
      <c r="A149" s="38"/>
      <c r="B149" s="39"/>
      <c r="C149" s="197" t="s">
        <v>425</v>
      </c>
      <c r="D149" s="197" t="s">
        <v>148</v>
      </c>
      <c r="E149" s="198" t="s">
        <v>1756</v>
      </c>
      <c r="F149" s="199" t="s">
        <v>1757</v>
      </c>
      <c r="G149" s="200" t="s">
        <v>1326</v>
      </c>
      <c r="H149" s="201">
        <v>5</v>
      </c>
      <c r="I149" s="202"/>
      <c r="J149" s="203">
        <f>ROUND(I149*H149,2)</f>
        <v>0</v>
      </c>
      <c r="K149" s="204"/>
      <c r="L149" s="44"/>
      <c r="M149" s="205" t="s">
        <v>19</v>
      </c>
      <c r="N149" s="206" t="s">
        <v>42</v>
      </c>
      <c r="O149" s="84"/>
      <c r="P149" s="207">
        <f>O149*H149</f>
        <v>0</v>
      </c>
      <c r="Q149" s="207">
        <v>0.0020999999999999999</v>
      </c>
      <c r="R149" s="207">
        <f>Q149*H149</f>
        <v>0.010499999999999999</v>
      </c>
      <c r="S149" s="207">
        <v>0</v>
      </c>
      <c r="T149" s="20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9" t="s">
        <v>189</v>
      </c>
      <c r="AT149" s="209" t="s">
        <v>148</v>
      </c>
      <c r="AU149" s="209" t="s">
        <v>81</v>
      </c>
      <c r="AY149" s="17" t="s">
        <v>145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7" t="s">
        <v>79</v>
      </c>
      <c r="BK149" s="210">
        <f>ROUND(I149*H149,2)</f>
        <v>0</v>
      </c>
      <c r="BL149" s="17" t="s">
        <v>189</v>
      </c>
      <c r="BM149" s="209" t="s">
        <v>1758</v>
      </c>
    </row>
    <row r="150" s="2" customFormat="1" ht="24.15" customHeight="1">
      <c r="A150" s="38"/>
      <c r="B150" s="39"/>
      <c r="C150" s="238" t="s">
        <v>293</v>
      </c>
      <c r="D150" s="238" t="s">
        <v>724</v>
      </c>
      <c r="E150" s="239" t="s">
        <v>1759</v>
      </c>
      <c r="F150" s="240" t="s">
        <v>1760</v>
      </c>
      <c r="G150" s="241" t="s">
        <v>160</v>
      </c>
      <c r="H150" s="242">
        <v>5</v>
      </c>
      <c r="I150" s="243"/>
      <c r="J150" s="244">
        <f>ROUND(I150*H150,2)</f>
        <v>0</v>
      </c>
      <c r="K150" s="245"/>
      <c r="L150" s="246"/>
      <c r="M150" s="247" t="s">
        <v>19</v>
      </c>
      <c r="N150" s="248" t="s">
        <v>42</v>
      </c>
      <c r="O150" s="84"/>
      <c r="P150" s="207">
        <f>O150*H150</f>
        <v>0</v>
      </c>
      <c r="Q150" s="207">
        <v>0.011100000000000001</v>
      </c>
      <c r="R150" s="207">
        <f>Q150*H150</f>
        <v>0.055500000000000001</v>
      </c>
      <c r="S150" s="207">
        <v>0</v>
      </c>
      <c r="T150" s="20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9" t="s">
        <v>245</v>
      </c>
      <c r="AT150" s="209" t="s">
        <v>724</v>
      </c>
      <c r="AU150" s="209" t="s">
        <v>81</v>
      </c>
      <c r="AY150" s="17" t="s">
        <v>145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7" t="s">
        <v>79</v>
      </c>
      <c r="BK150" s="210">
        <f>ROUND(I150*H150,2)</f>
        <v>0</v>
      </c>
      <c r="BL150" s="17" t="s">
        <v>189</v>
      </c>
      <c r="BM150" s="209" t="s">
        <v>1761</v>
      </c>
    </row>
    <row r="151" s="2" customFormat="1" ht="24.15" customHeight="1">
      <c r="A151" s="38"/>
      <c r="B151" s="39"/>
      <c r="C151" s="197" t="s">
        <v>433</v>
      </c>
      <c r="D151" s="197" t="s">
        <v>148</v>
      </c>
      <c r="E151" s="198" t="s">
        <v>1762</v>
      </c>
      <c r="F151" s="199" t="s">
        <v>1763</v>
      </c>
      <c r="G151" s="200" t="s">
        <v>160</v>
      </c>
      <c r="H151" s="201">
        <v>1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42</v>
      </c>
      <c r="O151" s="8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189</v>
      </c>
      <c r="AT151" s="209" t="s">
        <v>148</v>
      </c>
      <c r="AU151" s="209" t="s">
        <v>81</v>
      </c>
      <c r="AY151" s="17" t="s">
        <v>145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79</v>
      </c>
      <c r="BK151" s="210">
        <f>ROUND(I151*H151,2)</f>
        <v>0</v>
      </c>
      <c r="BL151" s="17" t="s">
        <v>189</v>
      </c>
      <c r="BM151" s="209" t="s">
        <v>1764</v>
      </c>
    </row>
    <row r="152" s="2" customFormat="1" ht="33" customHeight="1">
      <c r="A152" s="38"/>
      <c r="B152" s="39"/>
      <c r="C152" s="238" t="s">
        <v>297</v>
      </c>
      <c r="D152" s="238" t="s">
        <v>724</v>
      </c>
      <c r="E152" s="239" t="s">
        <v>1765</v>
      </c>
      <c r="F152" s="240" t="s">
        <v>1766</v>
      </c>
      <c r="G152" s="241" t="s">
        <v>160</v>
      </c>
      <c r="H152" s="242">
        <v>1</v>
      </c>
      <c r="I152" s="243"/>
      <c r="J152" s="244">
        <f>ROUND(I152*H152,2)</f>
        <v>0</v>
      </c>
      <c r="K152" s="245"/>
      <c r="L152" s="246"/>
      <c r="M152" s="247" t="s">
        <v>19</v>
      </c>
      <c r="N152" s="248" t="s">
        <v>42</v>
      </c>
      <c r="O152" s="84"/>
      <c r="P152" s="207">
        <f>O152*H152</f>
        <v>0</v>
      </c>
      <c r="Q152" s="207">
        <v>0.011100000000000001</v>
      </c>
      <c r="R152" s="207">
        <f>Q152*H152</f>
        <v>0.011100000000000001</v>
      </c>
      <c r="S152" s="207">
        <v>0</v>
      </c>
      <c r="T152" s="20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9" t="s">
        <v>245</v>
      </c>
      <c r="AT152" s="209" t="s">
        <v>724</v>
      </c>
      <c r="AU152" s="209" t="s">
        <v>81</v>
      </c>
      <c r="AY152" s="17" t="s">
        <v>145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7" t="s">
        <v>79</v>
      </c>
      <c r="BK152" s="210">
        <f>ROUND(I152*H152,2)</f>
        <v>0</v>
      </c>
      <c r="BL152" s="17" t="s">
        <v>189</v>
      </c>
      <c r="BM152" s="209" t="s">
        <v>1767</v>
      </c>
    </row>
    <row r="153" s="2" customFormat="1" ht="24.15" customHeight="1">
      <c r="A153" s="38"/>
      <c r="B153" s="39"/>
      <c r="C153" s="197" t="s">
        <v>443</v>
      </c>
      <c r="D153" s="197" t="s">
        <v>148</v>
      </c>
      <c r="E153" s="198" t="s">
        <v>1768</v>
      </c>
      <c r="F153" s="199" t="s">
        <v>1769</v>
      </c>
      <c r="G153" s="200" t="s">
        <v>160</v>
      </c>
      <c r="H153" s="201">
        <v>3</v>
      </c>
      <c r="I153" s="202"/>
      <c r="J153" s="203">
        <f>ROUND(I153*H153,2)</f>
        <v>0</v>
      </c>
      <c r="K153" s="204"/>
      <c r="L153" s="44"/>
      <c r="M153" s="205" t="s">
        <v>19</v>
      </c>
      <c r="N153" s="206" t="s">
        <v>42</v>
      </c>
      <c r="O153" s="84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9" t="s">
        <v>189</v>
      </c>
      <c r="AT153" s="209" t="s">
        <v>148</v>
      </c>
      <c r="AU153" s="209" t="s">
        <v>81</v>
      </c>
      <c r="AY153" s="17" t="s">
        <v>145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7" t="s">
        <v>79</v>
      </c>
      <c r="BK153" s="210">
        <f>ROUND(I153*H153,2)</f>
        <v>0</v>
      </c>
      <c r="BL153" s="17" t="s">
        <v>189</v>
      </c>
      <c r="BM153" s="209" t="s">
        <v>1770</v>
      </c>
    </row>
    <row r="154" s="2" customFormat="1" ht="24.15" customHeight="1">
      <c r="A154" s="38"/>
      <c r="B154" s="39"/>
      <c r="C154" s="238" t="s">
        <v>304</v>
      </c>
      <c r="D154" s="238" t="s">
        <v>724</v>
      </c>
      <c r="E154" s="239" t="s">
        <v>1771</v>
      </c>
      <c r="F154" s="240" t="s">
        <v>1772</v>
      </c>
      <c r="G154" s="241" t="s">
        <v>160</v>
      </c>
      <c r="H154" s="242">
        <v>3</v>
      </c>
      <c r="I154" s="243"/>
      <c r="J154" s="244">
        <f>ROUND(I154*H154,2)</f>
        <v>0</v>
      </c>
      <c r="K154" s="245"/>
      <c r="L154" s="246"/>
      <c r="M154" s="247" t="s">
        <v>19</v>
      </c>
      <c r="N154" s="248" t="s">
        <v>42</v>
      </c>
      <c r="O154" s="84"/>
      <c r="P154" s="207">
        <f>O154*H154</f>
        <v>0</v>
      </c>
      <c r="Q154" s="207">
        <v>0.0258</v>
      </c>
      <c r="R154" s="207">
        <f>Q154*H154</f>
        <v>0.077399999999999997</v>
      </c>
      <c r="S154" s="207">
        <v>0</v>
      </c>
      <c r="T154" s="20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9" t="s">
        <v>245</v>
      </c>
      <c r="AT154" s="209" t="s">
        <v>724</v>
      </c>
      <c r="AU154" s="209" t="s">
        <v>81</v>
      </c>
      <c r="AY154" s="17" t="s">
        <v>145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7" t="s">
        <v>79</v>
      </c>
      <c r="BK154" s="210">
        <f>ROUND(I154*H154,2)</f>
        <v>0</v>
      </c>
      <c r="BL154" s="17" t="s">
        <v>189</v>
      </c>
      <c r="BM154" s="209" t="s">
        <v>1773</v>
      </c>
    </row>
    <row r="155" s="2" customFormat="1" ht="24.15" customHeight="1">
      <c r="A155" s="38"/>
      <c r="B155" s="39"/>
      <c r="C155" s="197" t="s">
        <v>454</v>
      </c>
      <c r="D155" s="197" t="s">
        <v>148</v>
      </c>
      <c r="E155" s="198" t="s">
        <v>1774</v>
      </c>
      <c r="F155" s="199" t="s">
        <v>1775</v>
      </c>
      <c r="G155" s="200" t="s">
        <v>160</v>
      </c>
      <c r="H155" s="201">
        <v>1</v>
      </c>
      <c r="I155" s="202"/>
      <c r="J155" s="203">
        <f>ROUND(I155*H155,2)</f>
        <v>0</v>
      </c>
      <c r="K155" s="204"/>
      <c r="L155" s="44"/>
      <c r="M155" s="205" t="s">
        <v>19</v>
      </c>
      <c r="N155" s="206" t="s">
        <v>42</v>
      </c>
      <c r="O155" s="84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9" t="s">
        <v>189</v>
      </c>
      <c r="AT155" s="209" t="s">
        <v>148</v>
      </c>
      <c r="AU155" s="209" t="s">
        <v>81</v>
      </c>
      <c r="AY155" s="17" t="s">
        <v>145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7" t="s">
        <v>79</v>
      </c>
      <c r="BK155" s="210">
        <f>ROUND(I155*H155,2)</f>
        <v>0</v>
      </c>
      <c r="BL155" s="17" t="s">
        <v>189</v>
      </c>
      <c r="BM155" s="209" t="s">
        <v>1776</v>
      </c>
    </row>
    <row r="156" s="2" customFormat="1" ht="24.15" customHeight="1">
      <c r="A156" s="38"/>
      <c r="B156" s="39"/>
      <c r="C156" s="238" t="s">
        <v>307</v>
      </c>
      <c r="D156" s="238" t="s">
        <v>724</v>
      </c>
      <c r="E156" s="239" t="s">
        <v>1777</v>
      </c>
      <c r="F156" s="240" t="s">
        <v>1778</v>
      </c>
      <c r="G156" s="241" t="s">
        <v>160</v>
      </c>
      <c r="H156" s="242">
        <v>1</v>
      </c>
      <c r="I156" s="243"/>
      <c r="J156" s="244">
        <f>ROUND(I156*H156,2)</f>
        <v>0</v>
      </c>
      <c r="K156" s="245"/>
      <c r="L156" s="246"/>
      <c r="M156" s="247" t="s">
        <v>19</v>
      </c>
      <c r="N156" s="248" t="s">
        <v>42</v>
      </c>
      <c r="O156" s="84"/>
      <c r="P156" s="207">
        <f>O156*H156</f>
        <v>0</v>
      </c>
      <c r="Q156" s="207">
        <v>0.0258</v>
      </c>
      <c r="R156" s="207">
        <f>Q156*H156</f>
        <v>0.0258</v>
      </c>
      <c r="S156" s="207">
        <v>0</v>
      </c>
      <c r="T156" s="20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9" t="s">
        <v>245</v>
      </c>
      <c r="AT156" s="209" t="s">
        <v>724</v>
      </c>
      <c r="AU156" s="209" t="s">
        <v>81</v>
      </c>
      <c r="AY156" s="17" t="s">
        <v>145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7" t="s">
        <v>79</v>
      </c>
      <c r="BK156" s="210">
        <f>ROUND(I156*H156,2)</f>
        <v>0</v>
      </c>
      <c r="BL156" s="17" t="s">
        <v>189</v>
      </c>
      <c r="BM156" s="209" t="s">
        <v>1779</v>
      </c>
    </row>
    <row r="157" s="2" customFormat="1" ht="33" customHeight="1">
      <c r="A157" s="38"/>
      <c r="B157" s="39"/>
      <c r="C157" s="197" t="s">
        <v>472</v>
      </c>
      <c r="D157" s="197" t="s">
        <v>148</v>
      </c>
      <c r="E157" s="198" t="s">
        <v>1780</v>
      </c>
      <c r="F157" s="199" t="s">
        <v>1781</v>
      </c>
      <c r="G157" s="200" t="s">
        <v>160</v>
      </c>
      <c r="H157" s="201">
        <v>7</v>
      </c>
      <c r="I157" s="202"/>
      <c r="J157" s="203">
        <f>ROUND(I157*H157,2)</f>
        <v>0</v>
      </c>
      <c r="K157" s="204"/>
      <c r="L157" s="44"/>
      <c r="M157" s="205" t="s">
        <v>19</v>
      </c>
      <c r="N157" s="206" t="s">
        <v>42</v>
      </c>
      <c r="O157" s="84"/>
      <c r="P157" s="207">
        <f>O157*H157</f>
        <v>0</v>
      </c>
      <c r="Q157" s="207">
        <v>0.00018000000000000001</v>
      </c>
      <c r="R157" s="207">
        <f>Q157*H157</f>
        <v>0.0012600000000000001</v>
      </c>
      <c r="S157" s="207">
        <v>0.014760000000000001</v>
      </c>
      <c r="T157" s="208">
        <f>S157*H157</f>
        <v>0.10332000000000001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9" t="s">
        <v>189</v>
      </c>
      <c r="AT157" s="209" t="s">
        <v>148</v>
      </c>
      <c r="AU157" s="209" t="s">
        <v>81</v>
      </c>
      <c r="AY157" s="17" t="s">
        <v>145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7" t="s">
        <v>79</v>
      </c>
      <c r="BK157" s="210">
        <f>ROUND(I157*H157,2)</f>
        <v>0</v>
      </c>
      <c r="BL157" s="17" t="s">
        <v>189</v>
      </c>
      <c r="BM157" s="209" t="s">
        <v>1782</v>
      </c>
    </row>
    <row r="158" s="2" customFormat="1" ht="33" customHeight="1">
      <c r="A158" s="38"/>
      <c r="B158" s="39"/>
      <c r="C158" s="197" t="s">
        <v>313</v>
      </c>
      <c r="D158" s="197" t="s">
        <v>148</v>
      </c>
      <c r="E158" s="198" t="s">
        <v>1783</v>
      </c>
      <c r="F158" s="199" t="s">
        <v>1784</v>
      </c>
      <c r="G158" s="200" t="s">
        <v>160</v>
      </c>
      <c r="H158" s="201">
        <v>3</v>
      </c>
      <c r="I158" s="202"/>
      <c r="J158" s="203">
        <f>ROUND(I158*H158,2)</f>
        <v>0</v>
      </c>
      <c r="K158" s="204"/>
      <c r="L158" s="44"/>
      <c r="M158" s="205" t="s">
        <v>19</v>
      </c>
      <c r="N158" s="206" t="s">
        <v>42</v>
      </c>
      <c r="O158" s="84"/>
      <c r="P158" s="207">
        <f>O158*H158</f>
        <v>0</v>
      </c>
      <c r="Q158" s="207">
        <v>0.00022000000000000001</v>
      </c>
      <c r="R158" s="207">
        <f>Q158*H158</f>
        <v>0.00066</v>
      </c>
      <c r="S158" s="207">
        <v>0.033210000000000003</v>
      </c>
      <c r="T158" s="208">
        <f>S158*H158</f>
        <v>0.09963000000000001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9" t="s">
        <v>189</v>
      </c>
      <c r="AT158" s="209" t="s">
        <v>148</v>
      </c>
      <c r="AU158" s="209" t="s">
        <v>81</v>
      </c>
      <c r="AY158" s="17" t="s">
        <v>145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79</v>
      </c>
      <c r="BK158" s="210">
        <f>ROUND(I158*H158,2)</f>
        <v>0</v>
      </c>
      <c r="BL158" s="17" t="s">
        <v>189</v>
      </c>
      <c r="BM158" s="209" t="s">
        <v>1785</v>
      </c>
    </row>
    <row r="159" s="2" customFormat="1" ht="44.25" customHeight="1">
      <c r="A159" s="38"/>
      <c r="B159" s="39"/>
      <c r="C159" s="197" t="s">
        <v>495</v>
      </c>
      <c r="D159" s="197" t="s">
        <v>148</v>
      </c>
      <c r="E159" s="198" t="s">
        <v>1786</v>
      </c>
      <c r="F159" s="199" t="s">
        <v>1787</v>
      </c>
      <c r="G159" s="200" t="s">
        <v>411</v>
      </c>
      <c r="H159" s="201">
        <v>0.45300000000000001</v>
      </c>
      <c r="I159" s="202"/>
      <c r="J159" s="203">
        <f>ROUND(I159*H159,2)</f>
        <v>0</v>
      </c>
      <c r="K159" s="204"/>
      <c r="L159" s="44"/>
      <c r="M159" s="205" t="s">
        <v>19</v>
      </c>
      <c r="N159" s="206" t="s">
        <v>42</v>
      </c>
      <c r="O159" s="84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9" t="s">
        <v>189</v>
      </c>
      <c r="AT159" s="209" t="s">
        <v>148</v>
      </c>
      <c r="AU159" s="209" t="s">
        <v>81</v>
      </c>
      <c r="AY159" s="17" t="s">
        <v>145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79</v>
      </c>
      <c r="BK159" s="210">
        <f>ROUND(I159*H159,2)</f>
        <v>0</v>
      </c>
      <c r="BL159" s="17" t="s">
        <v>189</v>
      </c>
      <c r="BM159" s="209" t="s">
        <v>1788</v>
      </c>
    </row>
    <row r="160" s="2" customFormat="1" ht="49.05" customHeight="1">
      <c r="A160" s="38"/>
      <c r="B160" s="39"/>
      <c r="C160" s="197" t="s">
        <v>322</v>
      </c>
      <c r="D160" s="197" t="s">
        <v>148</v>
      </c>
      <c r="E160" s="198" t="s">
        <v>1789</v>
      </c>
      <c r="F160" s="199" t="s">
        <v>1790</v>
      </c>
      <c r="G160" s="200" t="s">
        <v>411</v>
      </c>
      <c r="H160" s="201">
        <v>0.45300000000000001</v>
      </c>
      <c r="I160" s="202"/>
      <c r="J160" s="203">
        <f>ROUND(I160*H160,2)</f>
        <v>0</v>
      </c>
      <c r="K160" s="204"/>
      <c r="L160" s="44"/>
      <c r="M160" s="205" t="s">
        <v>19</v>
      </c>
      <c r="N160" s="206" t="s">
        <v>42</v>
      </c>
      <c r="O160" s="84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9" t="s">
        <v>189</v>
      </c>
      <c r="AT160" s="209" t="s">
        <v>148</v>
      </c>
      <c r="AU160" s="209" t="s">
        <v>81</v>
      </c>
      <c r="AY160" s="17" t="s">
        <v>145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7" t="s">
        <v>79</v>
      </c>
      <c r="BK160" s="210">
        <f>ROUND(I160*H160,2)</f>
        <v>0</v>
      </c>
      <c r="BL160" s="17" t="s">
        <v>189</v>
      </c>
      <c r="BM160" s="209" t="s">
        <v>1791</v>
      </c>
    </row>
    <row r="161" s="11" customFormat="1" ht="22.8" customHeight="1">
      <c r="A161" s="11"/>
      <c r="B161" s="183"/>
      <c r="C161" s="184"/>
      <c r="D161" s="185" t="s">
        <v>70</v>
      </c>
      <c r="E161" s="258" t="s">
        <v>1062</v>
      </c>
      <c r="F161" s="258" t="s">
        <v>1792</v>
      </c>
      <c r="G161" s="184"/>
      <c r="H161" s="184"/>
      <c r="I161" s="187"/>
      <c r="J161" s="259">
        <f>BK161</f>
        <v>0</v>
      </c>
      <c r="K161" s="184"/>
      <c r="L161" s="189"/>
      <c r="M161" s="190"/>
      <c r="N161" s="191"/>
      <c r="O161" s="191"/>
      <c r="P161" s="192">
        <f>SUM(P162:P181)</f>
        <v>0</v>
      </c>
      <c r="Q161" s="191"/>
      <c r="R161" s="192">
        <f>SUM(R162:R181)</f>
        <v>0.021573599999999998</v>
      </c>
      <c r="S161" s="191"/>
      <c r="T161" s="193">
        <f>SUM(T162:T181)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94" t="s">
        <v>81</v>
      </c>
      <c r="AT161" s="195" t="s">
        <v>70</v>
      </c>
      <c r="AU161" s="195" t="s">
        <v>79</v>
      </c>
      <c r="AY161" s="194" t="s">
        <v>145</v>
      </c>
      <c r="BK161" s="196">
        <f>SUM(BK162:BK181)</f>
        <v>0</v>
      </c>
    </row>
    <row r="162" s="2" customFormat="1" ht="33" customHeight="1">
      <c r="A162" s="38"/>
      <c r="B162" s="39"/>
      <c r="C162" s="197" t="s">
        <v>514</v>
      </c>
      <c r="D162" s="197" t="s">
        <v>148</v>
      </c>
      <c r="E162" s="198" t="s">
        <v>1793</v>
      </c>
      <c r="F162" s="199" t="s">
        <v>1794</v>
      </c>
      <c r="G162" s="200" t="s">
        <v>188</v>
      </c>
      <c r="H162" s="201">
        <v>34.68</v>
      </c>
      <c r="I162" s="202"/>
      <c r="J162" s="203">
        <f>ROUND(I162*H162,2)</f>
        <v>0</v>
      </c>
      <c r="K162" s="204"/>
      <c r="L162" s="44"/>
      <c r="M162" s="205" t="s">
        <v>19</v>
      </c>
      <c r="N162" s="206" t="s">
        <v>42</v>
      </c>
      <c r="O162" s="84"/>
      <c r="P162" s="207">
        <f>O162*H162</f>
        <v>0</v>
      </c>
      <c r="Q162" s="207">
        <v>9.0000000000000006E-05</v>
      </c>
      <c r="R162" s="207">
        <f>Q162*H162</f>
        <v>0.0031212000000000002</v>
      </c>
      <c r="S162" s="207">
        <v>0</v>
      </c>
      <c r="T162" s="20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9" t="s">
        <v>189</v>
      </c>
      <c r="AT162" s="209" t="s">
        <v>148</v>
      </c>
      <c r="AU162" s="209" t="s">
        <v>81</v>
      </c>
      <c r="AY162" s="17" t="s">
        <v>145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7" t="s">
        <v>79</v>
      </c>
      <c r="BK162" s="210">
        <f>ROUND(I162*H162,2)</f>
        <v>0</v>
      </c>
      <c r="BL162" s="17" t="s">
        <v>189</v>
      </c>
      <c r="BM162" s="209" t="s">
        <v>1795</v>
      </c>
    </row>
    <row r="163" s="12" customFormat="1">
      <c r="A163" s="12"/>
      <c r="B163" s="211"/>
      <c r="C163" s="212"/>
      <c r="D163" s="213" t="s">
        <v>153</v>
      </c>
      <c r="E163" s="214" t="s">
        <v>19</v>
      </c>
      <c r="F163" s="215" t="s">
        <v>1796</v>
      </c>
      <c r="G163" s="212"/>
      <c r="H163" s="216">
        <v>7.3949999999999996</v>
      </c>
      <c r="I163" s="217"/>
      <c r="J163" s="212"/>
      <c r="K163" s="212"/>
      <c r="L163" s="218"/>
      <c r="M163" s="219"/>
      <c r="N163" s="220"/>
      <c r="O163" s="220"/>
      <c r="P163" s="220"/>
      <c r="Q163" s="220"/>
      <c r="R163" s="220"/>
      <c r="S163" s="220"/>
      <c r="T163" s="221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22" t="s">
        <v>153</v>
      </c>
      <c r="AU163" s="222" t="s">
        <v>81</v>
      </c>
      <c r="AV163" s="12" t="s">
        <v>81</v>
      </c>
      <c r="AW163" s="12" t="s">
        <v>33</v>
      </c>
      <c r="AX163" s="12" t="s">
        <v>71</v>
      </c>
      <c r="AY163" s="222" t="s">
        <v>145</v>
      </c>
    </row>
    <row r="164" s="12" customFormat="1">
      <c r="A164" s="12"/>
      <c r="B164" s="211"/>
      <c r="C164" s="212"/>
      <c r="D164" s="213" t="s">
        <v>153</v>
      </c>
      <c r="E164" s="214" t="s">
        <v>19</v>
      </c>
      <c r="F164" s="215" t="s">
        <v>1797</v>
      </c>
      <c r="G164" s="212"/>
      <c r="H164" s="216">
        <v>11.220000000000001</v>
      </c>
      <c r="I164" s="217"/>
      <c r="J164" s="212"/>
      <c r="K164" s="212"/>
      <c r="L164" s="218"/>
      <c r="M164" s="219"/>
      <c r="N164" s="220"/>
      <c r="O164" s="220"/>
      <c r="P164" s="220"/>
      <c r="Q164" s="220"/>
      <c r="R164" s="220"/>
      <c r="S164" s="220"/>
      <c r="T164" s="221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22" t="s">
        <v>153</v>
      </c>
      <c r="AU164" s="222" t="s">
        <v>81</v>
      </c>
      <c r="AV164" s="12" t="s">
        <v>81</v>
      </c>
      <c r="AW164" s="12" t="s">
        <v>33</v>
      </c>
      <c r="AX164" s="12" t="s">
        <v>71</v>
      </c>
      <c r="AY164" s="222" t="s">
        <v>145</v>
      </c>
    </row>
    <row r="165" s="12" customFormat="1">
      <c r="A165" s="12"/>
      <c r="B165" s="211"/>
      <c r="C165" s="212"/>
      <c r="D165" s="213" t="s">
        <v>153</v>
      </c>
      <c r="E165" s="214" t="s">
        <v>19</v>
      </c>
      <c r="F165" s="215" t="s">
        <v>1798</v>
      </c>
      <c r="G165" s="212"/>
      <c r="H165" s="216">
        <v>1.53</v>
      </c>
      <c r="I165" s="217"/>
      <c r="J165" s="212"/>
      <c r="K165" s="212"/>
      <c r="L165" s="218"/>
      <c r="M165" s="219"/>
      <c r="N165" s="220"/>
      <c r="O165" s="220"/>
      <c r="P165" s="220"/>
      <c r="Q165" s="220"/>
      <c r="R165" s="220"/>
      <c r="S165" s="220"/>
      <c r="T165" s="22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22" t="s">
        <v>153</v>
      </c>
      <c r="AU165" s="222" t="s">
        <v>81</v>
      </c>
      <c r="AV165" s="12" t="s">
        <v>81</v>
      </c>
      <c r="AW165" s="12" t="s">
        <v>33</v>
      </c>
      <c r="AX165" s="12" t="s">
        <v>71</v>
      </c>
      <c r="AY165" s="222" t="s">
        <v>145</v>
      </c>
    </row>
    <row r="166" s="12" customFormat="1">
      <c r="A166" s="12"/>
      <c r="B166" s="211"/>
      <c r="C166" s="212"/>
      <c r="D166" s="213" t="s">
        <v>153</v>
      </c>
      <c r="E166" s="214" t="s">
        <v>19</v>
      </c>
      <c r="F166" s="215" t="s">
        <v>1799</v>
      </c>
      <c r="G166" s="212"/>
      <c r="H166" s="216">
        <v>2.2949999999999999</v>
      </c>
      <c r="I166" s="217"/>
      <c r="J166" s="212"/>
      <c r="K166" s="212"/>
      <c r="L166" s="218"/>
      <c r="M166" s="219"/>
      <c r="N166" s="220"/>
      <c r="O166" s="220"/>
      <c r="P166" s="220"/>
      <c r="Q166" s="220"/>
      <c r="R166" s="220"/>
      <c r="S166" s="220"/>
      <c r="T166" s="221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22" t="s">
        <v>153</v>
      </c>
      <c r="AU166" s="222" t="s">
        <v>81</v>
      </c>
      <c r="AV166" s="12" t="s">
        <v>81</v>
      </c>
      <c r="AW166" s="12" t="s">
        <v>33</v>
      </c>
      <c r="AX166" s="12" t="s">
        <v>71</v>
      </c>
      <c r="AY166" s="222" t="s">
        <v>145</v>
      </c>
    </row>
    <row r="167" s="12" customFormat="1">
      <c r="A167" s="12"/>
      <c r="B167" s="211"/>
      <c r="C167" s="212"/>
      <c r="D167" s="213" t="s">
        <v>153</v>
      </c>
      <c r="E167" s="214" t="s">
        <v>19</v>
      </c>
      <c r="F167" s="215" t="s">
        <v>1800</v>
      </c>
      <c r="G167" s="212"/>
      <c r="H167" s="216">
        <v>5.3550000000000004</v>
      </c>
      <c r="I167" s="217"/>
      <c r="J167" s="212"/>
      <c r="K167" s="212"/>
      <c r="L167" s="218"/>
      <c r="M167" s="219"/>
      <c r="N167" s="220"/>
      <c r="O167" s="220"/>
      <c r="P167" s="220"/>
      <c r="Q167" s="220"/>
      <c r="R167" s="220"/>
      <c r="S167" s="220"/>
      <c r="T167" s="221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22" t="s">
        <v>153</v>
      </c>
      <c r="AU167" s="222" t="s">
        <v>81</v>
      </c>
      <c r="AV167" s="12" t="s">
        <v>81</v>
      </c>
      <c r="AW167" s="12" t="s">
        <v>33</v>
      </c>
      <c r="AX167" s="12" t="s">
        <v>71</v>
      </c>
      <c r="AY167" s="222" t="s">
        <v>145</v>
      </c>
    </row>
    <row r="168" s="12" customFormat="1">
      <c r="A168" s="12"/>
      <c r="B168" s="211"/>
      <c r="C168" s="212"/>
      <c r="D168" s="213" t="s">
        <v>153</v>
      </c>
      <c r="E168" s="214" t="s">
        <v>19</v>
      </c>
      <c r="F168" s="215" t="s">
        <v>1801</v>
      </c>
      <c r="G168" s="212"/>
      <c r="H168" s="216">
        <v>6.8849999999999998</v>
      </c>
      <c r="I168" s="217"/>
      <c r="J168" s="212"/>
      <c r="K168" s="212"/>
      <c r="L168" s="218"/>
      <c r="M168" s="219"/>
      <c r="N168" s="220"/>
      <c r="O168" s="220"/>
      <c r="P168" s="220"/>
      <c r="Q168" s="220"/>
      <c r="R168" s="220"/>
      <c r="S168" s="220"/>
      <c r="T168" s="221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2" t="s">
        <v>153</v>
      </c>
      <c r="AU168" s="222" t="s">
        <v>81</v>
      </c>
      <c r="AV168" s="12" t="s">
        <v>81</v>
      </c>
      <c r="AW168" s="12" t="s">
        <v>33</v>
      </c>
      <c r="AX168" s="12" t="s">
        <v>71</v>
      </c>
      <c r="AY168" s="222" t="s">
        <v>145</v>
      </c>
    </row>
    <row r="169" s="13" customFormat="1">
      <c r="A169" s="13"/>
      <c r="B169" s="223"/>
      <c r="C169" s="224"/>
      <c r="D169" s="213" t="s">
        <v>153</v>
      </c>
      <c r="E169" s="225" t="s">
        <v>19</v>
      </c>
      <c r="F169" s="226" t="s">
        <v>155</v>
      </c>
      <c r="G169" s="224"/>
      <c r="H169" s="227">
        <v>34.68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153</v>
      </c>
      <c r="AU169" s="233" t="s">
        <v>81</v>
      </c>
      <c r="AV169" s="13" t="s">
        <v>152</v>
      </c>
      <c r="AW169" s="13" t="s">
        <v>33</v>
      </c>
      <c r="AX169" s="13" t="s">
        <v>79</v>
      </c>
      <c r="AY169" s="233" t="s">
        <v>145</v>
      </c>
    </row>
    <row r="170" s="2" customFormat="1" ht="44.25" customHeight="1">
      <c r="A170" s="38"/>
      <c r="B170" s="39"/>
      <c r="C170" s="197" t="s">
        <v>326</v>
      </c>
      <c r="D170" s="197" t="s">
        <v>148</v>
      </c>
      <c r="E170" s="198" t="s">
        <v>1802</v>
      </c>
      <c r="F170" s="199" t="s">
        <v>1803</v>
      </c>
      <c r="G170" s="200" t="s">
        <v>206</v>
      </c>
      <c r="H170" s="201">
        <v>61</v>
      </c>
      <c r="I170" s="202"/>
      <c r="J170" s="203">
        <f>ROUND(I170*H170,2)</f>
        <v>0</v>
      </c>
      <c r="K170" s="204"/>
      <c r="L170" s="44"/>
      <c r="M170" s="205" t="s">
        <v>19</v>
      </c>
      <c r="N170" s="206" t="s">
        <v>42</v>
      </c>
      <c r="O170" s="84"/>
      <c r="P170" s="207">
        <f>O170*H170</f>
        <v>0</v>
      </c>
      <c r="Q170" s="207">
        <v>1.0000000000000001E-05</v>
      </c>
      <c r="R170" s="207">
        <f>Q170*H170</f>
        <v>0.00061000000000000008</v>
      </c>
      <c r="S170" s="207">
        <v>0</v>
      </c>
      <c r="T170" s="20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9" t="s">
        <v>189</v>
      </c>
      <c r="AT170" s="209" t="s">
        <v>148</v>
      </c>
      <c r="AU170" s="209" t="s">
        <v>81</v>
      </c>
      <c r="AY170" s="17" t="s">
        <v>145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7" t="s">
        <v>79</v>
      </c>
      <c r="BK170" s="210">
        <f>ROUND(I170*H170,2)</f>
        <v>0</v>
      </c>
      <c r="BL170" s="17" t="s">
        <v>189</v>
      </c>
      <c r="BM170" s="209" t="s">
        <v>1804</v>
      </c>
    </row>
    <row r="171" s="2" customFormat="1" ht="37.8" customHeight="1">
      <c r="A171" s="38"/>
      <c r="B171" s="39"/>
      <c r="C171" s="197" t="s">
        <v>522</v>
      </c>
      <c r="D171" s="197" t="s">
        <v>148</v>
      </c>
      <c r="E171" s="198" t="s">
        <v>1805</v>
      </c>
      <c r="F171" s="199" t="s">
        <v>1806</v>
      </c>
      <c r="G171" s="200" t="s">
        <v>206</v>
      </c>
      <c r="H171" s="201">
        <v>4</v>
      </c>
      <c r="I171" s="202"/>
      <c r="J171" s="203">
        <f>ROUND(I171*H171,2)</f>
        <v>0</v>
      </c>
      <c r="K171" s="204"/>
      <c r="L171" s="44"/>
      <c r="M171" s="205" t="s">
        <v>19</v>
      </c>
      <c r="N171" s="206" t="s">
        <v>42</v>
      </c>
      <c r="O171" s="84"/>
      <c r="P171" s="207">
        <f>O171*H171</f>
        <v>0</v>
      </c>
      <c r="Q171" s="207">
        <v>2.0000000000000002E-05</v>
      </c>
      <c r="R171" s="207">
        <f>Q171*H171</f>
        <v>8.0000000000000007E-05</v>
      </c>
      <c r="S171" s="207">
        <v>0</v>
      </c>
      <c r="T171" s="20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9" t="s">
        <v>189</v>
      </c>
      <c r="AT171" s="209" t="s">
        <v>148</v>
      </c>
      <c r="AU171" s="209" t="s">
        <v>81</v>
      </c>
      <c r="AY171" s="17" t="s">
        <v>145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79</v>
      </c>
      <c r="BK171" s="210">
        <f>ROUND(I171*H171,2)</f>
        <v>0</v>
      </c>
      <c r="BL171" s="17" t="s">
        <v>189</v>
      </c>
      <c r="BM171" s="209" t="s">
        <v>1807</v>
      </c>
    </row>
    <row r="172" s="12" customFormat="1">
      <c r="A172" s="12"/>
      <c r="B172" s="211"/>
      <c r="C172" s="212"/>
      <c r="D172" s="213" t="s">
        <v>153</v>
      </c>
      <c r="E172" s="214" t="s">
        <v>19</v>
      </c>
      <c r="F172" s="215" t="s">
        <v>1808</v>
      </c>
      <c r="G172" s="212"/>
      <c r="H172" s="216">
        <v>4</v>
      </c>
      <c r="I172" s="217"/>
      <c r="J172" s="212"/>
      <c r="K172" s="212"/>
      <c r="L172" s="218"/>
      <c r="M172" s="219"/>
      <c r="N172" s="220"/>
      <c r="O172" s="220"/>
      <c r="P172" s="220"/>
      <c r="Q172" s="220"/>
      <c r="R172" s="220"/>
      <c r="S172" s="220"/>
      <c r="T172" s="221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22" t="s">
        <v>153</v>
      </c>
      <c r="AU172" s="222" t="s">
        <v>81</v>
      </c>
      <c r="AV172" s="12" t="s">
        <v>81</v>
      </c>
      <c r="AW172" s="12" t="s">
        <v>33</v>
      </c>
      <c r="AX172" s="12" t="s">
        <v>79</v>
      </c>
      <c r="AY172" s="222" t="s">
        <v>145</v>
      </c>
    </row>
    <row r="173" s="2" customFormat="1" ht="24.15" customHeight="1">
      <c r="A173" s="38"/>
      <c r="B173" s="39"/>
      <c r="C173" s="197" t="s">
        <v>330</v>
      </c>
      <c r="D173" s="197" t="s">
        <v>148</v>
      </c>
      <c r="E173" s="198" t="s">
        <v>1809</v>
      </c>
      <c r="F173" s="199" t="s">
        <v>1810</v>
      </c>
      <c r="G173" s="200" t="s">
        <v>188</v>
      </c>
      <c r="H173" s="201">
        <v>34.68</v>
      </c>
      <c r="I173" s="202"/>
      <c r="J173" s="203">
        <f>ROUND(I173*H173,2)</f>
        <v>0</v>
      </c>
      <c r="K173" s="204"/>
      <c r="L173" s="44"/>
      <c r="M173" s="205" t="s">
        <v>19</v>
      </c>
      <c r="N173" s="206" t="s">
        <v>42</v>
      </c>
      <c r="O173" s="84"/>
      <c r="P173" s="207">
        <f>O173*H173</f>
        <v>0</v>
      </c>
      <c r="Q173" s="207">
        <v>0.00042999999999999999</v>
      </c>
      <c r="R173" s="207">
        <f>Q173*H173</f>
        <v>0.014912399999999999</v>
      </c>
      <c r="S173" s="207">
        <v>0</v>
      </c>
      <c r="T173" s="20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9" t="s">
        <v>189</v>
      </c>
      <c r="AT173" s="209" t="s">
        <v>148</v>
      </c>
      <c r="AU173" s="209" t="s">
        <v>81</v>
      </c>
      <c r="AY173" s="17" t="s">
        <v>145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7" t="s">
        <v>79</v>
      </c>
      <c r="BK173" s="210">
        <f>ROUND(I173*H173,2)</f>
        <v>0</v>
      </c>
      <c r="BL173" s="17" t="s">
        <v>189</v>
      </c>
      <c r="BM173" s="209" t="s">
        <v>1811</v>
      </c>
    </row>
    <row r="174" s="12" customFormat="1">
      <c r="A174" s="12"/>
      <c r="B174" s="211"/>
      <c r="C174" s="212"/>
      <c r="D174" s="213" t="s">
        <v>153</v>
      </c>
      <c r="E174" s="214" t="s">
        <v>19</v>
      </c>
      <c r="F174" s="215" t="s">
        <v>1796</v>
      </c>
      <c r="G174" s="212"/>
      <c r="H174" s="216">
        <v>7.3949999999999996</v>
      </c>
      <c r="I174" s="217"/>
      <c r="J174" s="212"/>
      <c r="K174" s="212"/>
      <c r="L174" s="218"/>
      <c r="M174" s="219"/>
      <c r="N174" s="220"/>
      <c r="O174" s="220"/>
      <c r="P174" s="220"/>
      <c r="Q174" s="220"/>
      <c r="R174" s="220"/>
      <c r="S174" s="220"/>
      <c r="T174" s="221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22" t="s">
        <v>153</v>
      </c>
      <c r="AU174" s="222" t="s">
        <v>81</v>
      </c>
      <c r="AV174" s="12" t="s">
        <v>81</v>
      </c>
      <c r="AW174" s="12" t="s">
        <v>33</v>
      </c>
      <c r="AX174" s="12" t="s">
        <v>71</v>
      </c>
      <c r="AY174" s="222" t="s">
        <v>145</v>
      </c>
    </row>
    <row r="175" s="12" customFormat="1">
      <c r="A175" s="12"/>
      <c r="B175" s="211"/>
      <c r="C175" s="212"/>
      <c r="D175" s="213" t="s">
        <v>153</v>
      </c>
      <c r="E175" s="214" t="s">
        <v>19</v>
      </c>
      <c r="F175" s="215" t="s">
        <v>1797</v>
      </c>
      <c r="G175" s="212"/>
      <c r="H175" s="216">
        <v>11.220000000000001</v>
      </c>
      <c r="I175" s="217"/>
      <c r="J175" s="212"/>
      <c r="K175" s="212"/>
      <c r="L175" s="218"/>
      <c r="M175" s="219"/>
      <c r="N175" s="220"/>
      <c r="O175" s="220"/>
      <c r="P175" s="220"/>
      <c r="Q175" s="220"/>
      <c r="R175" s="220"/>
      <c r="S175" s="220"/>
      <c r="T175" s="221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2" t="s">
        <v>153</v>
      </c>
      <c r="AU175" s="222" t="s">
        <v>81</v>
      </c>
      <c r="AV175" s="12" t="s">
        <v>81</v>
      </c>
      <c r="AW175" s="12" t="s">
        <v>33</v>
      </c>
      <c r="AX175" s="12" t="s">
        <v>71</v>
      </c>
      <c r="AY175" s="222" t="s">
        <v>145</v>
      </c>
    </row>
    <row r="176" s="12" customFormat="1">
      <c r="A176" s="12"/>
      <c r="B176" s="211"/>
      <c r="C176" s="212"/>
      <c r="D176" s="213" t="s">
        <v>153</v>
      </c>
      <c r="E176" s="214" t="s">
        <v>19</v>
      </c>
      <c r="F176" s="215" t="s">
        <v>1798</v>
      </c>
      <c r="G176" s="212"/>
      <c r="H176" s="216">
        <v>1.53</v>
      </c>
      <c r="I176" s="217"/>
      <c r="J176" s="212"/>
      <c r="K176" s="212"/>
      <c r="L176" s="218"/>
      <c r="M176" s="219"/>
      <c r="N176" s="220"/>
      <c r="O176" s="220"/>
      <c r="P176" s="220"/>
      <c r="Q176" s="220"/>
      <c r="R176" s="220"/>
      <c r="S176" s="220"/>
      <c r="T176" s="221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22" t="s">
        <v>153</v>
      </c>
      <c r="AU176" s="222" t="s">
        <v>81</v>
      </c>
      <c r="AV176" s="12" t="s">
        <v>81</v>
      </c>
      <c r="AW176" s="12" t="s">
        <v>33</v>
      </c>
      <c r="AX176" s="12" t="s">
        <v>71</v>
      </c>
      <c r="AY176" s="222" t="s">
        <v>145</v>
      </c>
    </row>
    <row r="177" s="12" customFormat="1">
      <c r="A177" s="12"/>
      <c r="B177" s="211"/>
      <c r="C177" s="212"/>
      <c r="D177" s="213" t="s">
        <v>153</v>
      </c>
      <c r="E177" s="214" t="s">
        <v>19</v>
      </c>
      <c r="F177" s="215" t="s">
        <v>1799</v>
      </c>
      <c r="G177" s="212"/>
      <c r="H177" s="216">
        <v>2.2949999999999999</v>
      </c>
      <c r="I177" s="217"/>
      <c r="J177" s="212"/>
      <c r="K177" s="212"/>
      <c r="L177" s="218"/>
      <c r="M177" s="219"/>
      <c r="N177" s="220"/>
      <c r="O177" s="220"/>
      <c r="P177" s="220"/>
      <c r="Q177" s="220"/>
      <c r="R177" s="220"/>
      <c r="S177" s="220"/>
      <c r="T177" s="221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2" t="s">
        <v>153</v>
      </c>
      <c r="AU177" s="222" t="s">
        <v>81</v>
      </c>
      <c r="AV177" s="12" t="s">
        <v>81</v>
      </c>
      <c r="AW177" s="12" t="s">
        <v>33</v>
      </c>
      <c r="AX177" s="12" t="s">
        <v>71</v>
      </c>
      <c r="AY177" s="222" t="s">
        <v>145</v>
      </c>
    </row>
    <row r="178" s="12" customFormat="1">
      <c r="A178" s="12"/>
      <c r="B178" s="211"/>
      <c r="C178" s="212"/>
      <c r="D178" s="213" t="s">
        <v>153</v>
      </c>
      <c r="E178" s="214" t="s">
        <v>19</v>
      </c>
      <c r="F178" s="215" t="s">
        <v>1800</v>
      </c>
      <c r="G178" s="212"/>
      <c r="H178" s="216">
        <v>5.3550000000000004</v>
      </c>
      <c r="I178" s="217"/>
      <c r="J178" s="212"/>
      <c r="K178" s="212"/>
      <c r="L178" s="218"/>
      <c r="M178" s="219"/>
      <c r="N178" s="220"/>
      <c r="O178" s="220"/>
      <c r="P178" s="220"/>
      <c r="Q178" s="220"/>
      <c r="R178" s="220"/>
      <c r="S178" s="220"/>
      <c r="T178" s="221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2" t="s">
        <v>153</v>
      </c>
      <c r="AU178" s="222" t="s">
        <v>81</v>
      </c>
      <c r="AV178" s="12" t="s">
        <v>81</v>
      </c>
      <c r="AW178" s="12" t="s">
        <v>33</v>
      </c>
      <c r="AX178" s="12" t="s">
        <v>71</v>
      </c>
      <c r="AY178" s="222" t="s">
        <v>145</v>
      </c>
    </row>
    <row r="179" s="12" customFormat="1">
      <c r="A179" s="12"/>
      <c r="B179" s="211"/>
      <c r="C179" s="212"/>
      <c r="D179" s="213" t="s">
        <v>153</v>
      </c>
      <c r="E179" s="214" t="s">
        <v>19</v>
      </c>
      <c r="F179" s="215" t="s">
        <v>1801</v>
      </c>
      <c r="G179" s="212"/>
      <c r="H179" s="216">
        <v>6.8849999999999998</v>
      </c>
      <c r="I179" s="217"/>
      <c r="J179" s="212"/>
      <c r="K179" s="212"/>
      <c r="L179" s="218"/>
      <c r="M179" s="219"/>
      <c r="N179" s="220"/>
      <c r="O179" s="220"/>
      <c r="P179" s="220"/>
      <c r="Q179" s="220"/>
      <c r="R179" s="220"/>
      <c r="S179" s="220"/>
      <c r="T179" s="221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2" t="s">
        <v>153</v>
      </c>
      <c r="AU179" s="222" t="s">
        <v>81</v>
      </c>
      <c r="AV179" s="12" t="s">
        <v>81</v>
      </c>
      <c r="AW179" s="12" t="s">
        <v>33</v>
      </c>
      <c r="AX179" s="12" t="s">
        <v>71</v>
      </c>
      <c r="AY179" s="222" t="s">
        <v>145</v>
      </c>
    </row>
    <row r="180" s="13" customFormat="1">
      <c r="A180" s="13"/>
      <c r="B180" s="223"/>
      <c r="C180" s="224"/>
      <c r="D180" s="213" t="s">
        <v>153</v>
      </c>
      <c r="E180" s="225" t="s">
        <v>19</v>
      </c>
      <c r="F180" s="226" t="s">
        <v>155</v>
      </c>
      <c r="G180" s="224"/>
      <c r="H180" s="227">
        <v>34.68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153</v>
      </c>
      <c r="AU180" s="233" t="s">
        <v>81</v>
      </c>
      <c r="AV180" s="13" t="s">
        <v>152</v>
      </c>
      <c r="AW180" s="13" t="s">
        <v>33</v>
      </c>
      <c r="AX180" s="13" t="s">
        <v>79</v>
      </c>
      <c r="AY180" s="233" t="s">
        <v>145</v>
      </c>
    </row>
    <row r="181" s="2" customFormat="1" ht="33" customHeight="1">
      <c r="A181" s="38"/>
      <c r="B181" s="39"/>
      <c r="C181" s="197" t="s">
        <v>276</v>
      </c>
      <c r="D181" s="197" t="s">
        <v>148</v>
      </c>
      <c r="E181" s="198" t="s">
        <v>1812</v>
      </c>
      <c r="F181" s="199" t="s">
        <v>1813</v>
      </c>
      <c r="G181" s="200" t="s">
        <v>206</v>
      </c>
      <c r="H181" s="201">
        <v>57</v>
      </c>
      <c r="I181" s="202"/>
      <c r="J181" s="203">
        <f>ROUND(I181*H181,2)</f>
        <v>0</v>
      </c>
      <c r="K181" s="204"/>
      <c r="L181" s="44"/>
      <c r="M181" s="260" t="s">
        <v>19</v>
      </c>
      <c r="N181" s="261" t="s">
        <v>42</v>
      </c>
      <c r="O181" s="262"/>
      <c r="P181" s="263">
        <f>O181*H181</f>
        <v>0</v>
      </c>
      <c r="Q181" s="263">
        <v>5.0000000000000002E-05</v>
      </c>
      <c r="R181" s="263">
        <f>Q181*H181</f>
        <v>0.0028500000000000001</v>
      </c>
      <c r="S181" s="263">
        <v>0</v>
      </c>
      <c r="T181" s="26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9" t="s">
        <v>189</v>
      </c>
      <c r="AT181" s="209" t="s">
        <v>148</v>
      </c>
      <c r="AU181" s="209" t="s">
        <v>81</v>
      </c>
      <c r="AY181" s="17" t="s">
        <v>145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7" t="s">
        <v>79</v>
      </c>
      <c r="BK181" s="210">
        <f>ROUND(I181*H181,2)</f>
        <v>0</v>
      </c>
      <c r="BL181" s="17" t="s">
        <v>189</v>
      </c>
      <c r="BM181" s="209" t="s">
        <v>1814</v>
      </c>
    </row>
    <row r="182" s="2" customFormat="1" ht="6.96" customHeight="1">
      <c r="A182" s="38"/>
      <c r="B182" s="59"/>
      <c r="C182" s="60"/>
      <c r="D182" s="60"/>
      <c r="E182" s="60"/>
      <c r="F182" s="60"/>
      <c r="G182" s="60"/>
      <c r="H182" s="60"/>
      <c r="I182" s="60"/>
      <c r="J182" s="60"/>
      <c r="K182" s="60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wkf3ynd+rhB2Qv51WztkrLbrcBwQM7D3qjPCxH3m3Av82ZJrEkda3ZIjq4Ogl0ayPWMIzcnFKFIoOvc4P7/Gjw==" hashValue="b5uEIHI4cPXQ81eu9NqhI72tw9+utx27F9/n9degCA74LRNHNH3wqTe2VB6na1JNbeEVvh8L7BVURsSaWABLuA==" algorithmName="SHA-512" password="CC35"/>
  <autoFilter ref="C87:K18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SOŠ Nové Město na Moravě- Rekonstrukce sociálních zařízeních 1.NP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1815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ROUND((SUM(BE83:BE144)),  2)</f>
        <v>0</v>
      </c>
      <c r="G33" s="38"/>
      <c r="H33" s="38"/>
      <c r="I33" s="148">
        <v>0.20999999999999999</v>
      </c>
      <c r="J33" s="147">
        <f>ROUND(((SUM(BE83:BE144))*I33),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ROUND((SUM(BF83:BF144)),  2)</f>
        <v>0</v>
      </c>
      <c r="G34" s="38"/>
      <c r="H34" s="38"/>
      <c r="I34" s="148">
        <v>0.14999999999999999</v>
      </c>
      <c r="J34" s="147">
        <f>ROUND(((SUM(BF83:BF144))*I34),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ROUND((SUM(BG83:BG144)),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ROUND((SUM(BH83:BH144)),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ROUND((SUM(BI83:BI144)),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SOŠ Nové Město na Moravě- Rekonstrukce sociálních zařízeních 1.NP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04 - Vzduchotechnika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Nové Město na Moravě, Bělisko 295</v>
      </c>
      <c r="G52" s="40"/>
      <c r="H52" s="40"/>
      <c r="I52" s="32" t="s">
        <v>23</v>
      </c>
      <c r="J52" s="72" t="str">
        <f>IF(J12="","",J12)</f>
        <v>22. 2. 2023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 Vysočina, Žižkova 57, Jihlava</v>
      </c>
      <c r="G54" s="40"/>
      <c r="H54" s="40"/>
      <c r="I54" s="32" t="s">
        <v>31</v>
      </c>
      <c r="J54" s="36" t="str">
        <f>E21</f>
        <v>Filip Marek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Filip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1107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52"/>
      <c r="C61" s="253"/>
      <c r="D61" s="254" t="s">
        <v>1113</v>
      </c>
      <c r="E61" s="255"/>
      <c r="F61" s="255"/>
      <c r="G61" s="255"/>
      <c r="H61" s="255"/>
      <c r="I61" s="255"/>
      <c r="J61" s="256">
        <f>J85</f>
        <v>0</v>
      </c>
      <c r="K61" s="253"/>
      <c r="L61" s="257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9" customFormat="1" ht="24.96" customHeight="1">
      <c r="A62" s="9"/>
      <c r="B62" s="165"/>
      <c r="C62" s="166"/>
      <c r="D62" s="167" t="s">
        <v>1114</v>
      </c>
      <c r="E62" s="168"/>
      <c r="F62" s="168"/>
      <c r="G62" s="168"/>
      <c r="H62" s="168"/>
      <c r="I62" s="168"/>
      <c r="J62" s="169">
        <f>J90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4" customFormat="1" ht="19.92" customHeight="1">
      <c r="A63" s="14"/>
      <c r="B63" s="252"/>
      <c r="C63" s="253"/>
      <c r="D63" s="254" t="s">
        <v>1816</v>
      </c>
      <c r="E63" s="255"/>
      <c r="F63" s="255"/>
      <c r="G63" s="255"/>
      <c r="H63" s="255"/>
      <c r="I63" s="255"/>
      <c r="J63" s="256">
        <f>J91</f>
        <v>0</v>
      </c>
      <c r="K63" s="253"/>
      <c r="L63" s="257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130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0" t="str">
        <f>E7</f>
        <v>SOŠ Nové Město na Moravě- Rekonstrukce sociálních zařízeních 1.NP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98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04 - Vzduchotechnika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Nové Město na Moravě, Bělisko 295</v>
      </c>
      <c r="G77" s="40"/>
      <c r="H77" s="40"/>
      <c r="I77" s="32" t="s">
        <v>23</v>
      </c>
      <c r="J77" s="72" t="str">
        <f>IF(J12="","",J12)</f>
        <v>22. 2. 2023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Kraj Vysočina, Žižkova 57, Jihlava</v>
      </c>
      <c r="G79" s="40"/>
      <c r="H79" s="40"/>
      <c r="I79" s="32" t="s">
        <v>31</v>
      </c>
      <c r="J79" s="36" t="str">
        <f>E21</f>
        <v>Filip Marek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>Filip Marek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0" customFormat="1" ht="29.28" customHeight="1">
      <c r="A82" s="171"/>
      <c r="B82" s="172"/>
      <c r="C82" s="173" t="s">
        <v>131</v>
      </c>
      <c r="D82" s="174" t="s">
        <v>56</v>
      </c>
      <c r="E82" s="174" t="s">
        <v>52</v>
      </c>
      <c r="F82" s="174" t="s">
        <v>53</v>
      </c>
      <c r="G82" s="174" t="s">
        <v>132</v>
      </c>
      <c r="H82" s="174" t="s">
        <v>133</v>
      </c>
      <c r="I82" s="174" t="s">
        <v>134</v>
      </c>
      <c r="J82" s="175" t="s">
        <v>103</v>
      </c>
      <c r="K82" s="176" t="s">
        <v>135</v>
      </c>
      <c r="L82" s="177"/>
      <c r="M82" s="92" t="s">
        <v>19</v>
      </c>
      <c r="N82" s="93" t="s">
        <v>41</v>
      </c>
      <c r="O82" s="93" t="s">
        <v>136</v>
      </c>
      <c r="P82" s="93" t="s">
        <v>137</v>
      </c>
      <c r="Q82" s="93" t="s">
        <v>138</v>
      </c>
      <c r="R82" s="93" t="s">
        <v>139</v>
      </c>
      <c r="S82" s="93" t="s">
        <v>140</v>
      </c>
      <c r="T82" s="94" t="s">
        <v>141</v>
      </c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</row>
    <row r="83" s="2" customFormat="1" ht="22.8" customHeight="1">
      <c r="A83" s="38"/>
      <c r="B83" s="39"/>
      <c r="C83" s="99" t="s">
        <v>142</v>
      </c>
      <c r="D83" s="40"/>
      <c r="E83" s="40"/>
      <c r="F83" s="40"/>
      <c r="G83" s="40"/>
      <c r="H83" s="40"/>
      <c r="I83" s="40"/>
      <c r="J83" s="178">
        <f>BK83</f>
        <v>0</v>
      </c>
      <c r="K83" s="40"/>
      <c r="L83" s="44"/>
      <c r="M83" s="95"/>
      <c r="N83" s="179"/>
      <c r="O83" s="96"/>
      <c r="P83" s="180">
        <f>P84+P90</f>
        <v>0</v>
      </c>
      <c r="Q83" s="96"/>
      <c r="R83" s="180">
        <f>R84+R90</f>
        <v>0.20170000000000002</v>
      </c>
      <c r="S83" s="96"/>
      <c r="T83" s="181">
        <f>T84+T90</f>
        <v>0.29515999999999998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70</v>
      </c>
      <c r="AU83" s="17" t="s">
        <v>104</v>
      </c>
      <c r="BK83" s="182">
        <f>BK84+BK90</f>
        <v>0</v>
      </c>
    </row>
    <row r="84" s="11" customFormat="1" ht="25.92" customHeight="1">
      <c r="A84" s="11"/>
      <c r="B84" s="183"/>
      <c r="C84" s="184"/>
      <c r="D84" s="185" t="s">
        <v>70</v>
      </c>
      <c r="E84" s="186" t="s">
        <v>1119</v>
      </c>
      <c r="F84" s="186" t="s">
        <v>1120</v>
      </c>
      <c r="G84" s="184"/>
      <c r="H84" s="184"/>
      <c r="I84" s="187"/>
      <c r="J84" s="188">
        <f>BK84</f>
        <v>0</v>
      </c>
      <c r="K84" s="184"/>
      <c r="L84" s="189"/>
      <c r="M84" s="190"/>
      <c r="N84" s="191"/>
      <c r="O84" s="191"/>
      <c r="P84" s="192">
        <f>P85</f>
        <v>0</v>
      </c>
      <c r="Q84" s="191"/>
      <c r="R84" s="192">
        <f>R85</f>
        <v>0</v>
      </c>
      <c r="S84" s="191"/>
      <c r="T84" s="193">
        <f>T85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79</v>
      </c>
      <c r="AT84" s="195" t="s">
        <v>70</v>
      </c>
      <c r="AU84" s="195" t="s">
        <v>71</v>
      </c>
      <c r="AY84" s="194" t="s">
        <v>145</v>
      </c>
      <c r="BK84" s="196">
        <f>BK85</f>
        <v>0</v>
      </c>
    </row>
    <row r="85" s="11" customFormat="1" ht="22.8" customHeight="1">
      <c r="A85" s="11"/>
      <c r="B85" s="183"/>
      <c r="C85" s="184"/>
      <c r="D85" s="185" t="s">
        <v>70</v>
      </c>
      <c r="E85" s="258" t="s">
        <v>1188</v>
      </c>
      <c r="F85" s="258" t="s">
        <v>1189</v>
      </c>
      <c r="G85" s="184"/>
      <c r="H85" s="184"/>
      <c r="I85" s="187"/>
      <c r="J85" s="259">
        <f>BK85</f>
        <v>0</v>
      </c>
      <c r="K85" s="184"/>
      <c r="L85" s="189"/>
      <c r="M85" s="190"/>
      <c r="N85" s="191"/>
      <c r="O85" s="191"/>
      <c r="P85" s="192">
        <f>SUM(P86:P89)</f>
        <v>0</v>
      </c>
      <c r="Q85" s="191"/>
      <c r="R85" s="192">
        <f>SUM(R86:R89)</f>
        <v>0</v>
      </c>
      <c r="S85" s="191"/>
      <c r="T85" s="193">
        <f>SUM(T86:T89)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79</v>
      </c>
      <c r="AT85" s="195" t="s">
        <v>70</v>
      </c>
      <c r="AU85" s="195" t="s">
        <v>79</v>
      </c>
      <c r="AY85" s="194" t="s">
        <v>145</v>
      </c>
      <c r="BK85" s="196">
        <f>SUM(BK86:BK89)</f>
        <v>0</v>
      </c>
    </row>
    <row r="86" s="2" customFormat="1" ht="37.8" customHeight="1">
      <c r="A86" s="38"/>
      <c r="B86" s="39"/>
      <c r="C86" s="197" t="s">
        <v>79</v>
      </c>
      <c r="D86" s="197" t="s">
        <v>148</v>
      </c>
      <c r="E86" s="198" t="s">
        <v>1618</v>
      </c>
      <c r="F86" s="199" t="s">
        <v>1619</v>
      </c>
      <c r="G86" s="200" t="s">
        <v>411</v>
      </c>
      <c r="H86" s="201">
        <v>0.29499999999999998</v>
      </c>
      <c r="I86" s="202"/>
      <c r="J86" s="203">
        <f>ROUND(I86*H86,2)</f>
        <v>0</v>
      </c>
      <c r="K86" s="204"/>
      <c r="L86" s="44"/>
      <c r="M86" s="205" t="s">
        <v>19</v>
      </c>
      <c r="N86" s="206" t="s">
        <v>42</v>
      </c>
      <c r="O86" s="8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152</v>
      </c>
      <c r="AT86" s="209" t="s">
        <v>148</v>
      </c>
      <c r="AU86" s="209" t="s">
        <v>81</v>
      </c>
      <c r="AY86" s="17" t="s">
        <v>145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79</v>
      </c>
      <c r="BK86" s="210">
        <f>ROUND(I86*H86,2)</f>
        <v>0</v>
      </c>
      <c r="BL86" s="17" t="s">
        <v>152</v>
      </c>
      <c r="BM86" s="209" t="s">
        <v>1817</v>
      </c>
    </row>
    <row r="87" s="2" customFormat="1" ht="33" customHeight="1">
      <c r="A87" s="38"/>
      <c r="B87" s="39"/>
      <c r="C87" s="197" t="s">
        <v>81</v>
      </c>
      <c r="D87" s="197" t="s">
        <v>148</v>
      </c>
      <c r="E87" s="198" t="s">
        <v>1193</v>
      </c>
      <c r="F87" s="199" t="s">
        <v>1194</v>
      </c>
      <c r="G87" s="200" t="s">
        <v>411</v>
      </c>
      <c r="H87" s="201">
        <v>0.29499999999999998</v>
      </c>
      <c r="I87" s="202"/>
      <c r="J87" s="203">
        <f>ROUND(I87*H87,2)</f>
        <v>0</v>
      </c>
      <c r="K87" s="204"/>
      <c r="L87" s="44"/>
      <c r="M87" s="205" t="s">
        <v>19</v>
      </c>
      <c r="N87" s="206" t="s">
        <v>42</v>
      </c>
      <c r="O87" s="84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9" t="s">
        <v>152</v>
      </c>
      <c r="AT87" s="209" t="s">
        <v>148</v>
      </c>
      <c r="AU87" s="209" t="s">
        <v>81</v>
      </c>
      <c r="AY87" s="17" t="s">
        <v>145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7" t="s">
        <v>79</v>
      </c>
      <c r="BK87" s="210">
        <f>ROUND(I87*H87,2)</f>
        <v>0</v>
      </c>
      <c r="BL87" s="17" t="s">
        <v>152</v>
      </c>
      <c r="BM87" s="209" t="s">
        <v>1818</v>
      </c>
    </row>
    <row r="88" s="2" customFormat="1" ht="44.25" customHeight="1">
      <c r="A88" s="38"/>
      <c r="B88" s="39"/>
      <c r="C88" s="197" t="s">
        <v>163</v>
      </c>
      <c r="D88" s="197" t="s">
        <v>148</v>
      </c>
      <c r="E88" s="198" t="s">
        <v>1196</v>
      </c>
      <c r="F88" s="199" t="s">
        <v>1197</v>
      </c>
      <c r="G88" s="200" t="s">
        <v>411</v>
      </c>
      <c r="H88" s="201">
        <v>4.4249999999999998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42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152</v>
      </c>
      <c r="AT88" s="209" t="s">
        <v>148</v>
      </c>
      <c r="AU88" s="209" t="s">
        <v>81</v>
      </c>
      <c r="AY88" s="17" t="s">
        <v>145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79</v>
      </c>
      <c r="BK88" s="210">
        <f>ROUND(I88*H88,2)</f>
        <v>0</v>
      </c>
      <c r="BL88" s="17" t="s">
        <v>152</v>
      </c>
      <c r="BM88" s="209" t="s">
        <v>1819</v>
      </c>
    </row>
    <row r="89" s="12" customFormat="1">
      <c r="A89" s="12"/>
      <c r="B89" s="211"/>
      <c r="C89" s="212"/>
      <c r="D89" s="213" t="s">
        <v>153</v>
      </c>
      <c r="E89" s="212"/>
      <c r="F89" s="215" t="s">
        <v>1820</v>
      </c>
      <c r="G89" s="212"/>
      <c r="H89" s="216">
        <v>4.4249999999999998</v>
      </c>
      <c r="I89" s="217"/>
      <c r="J89" s="212"/>
      <c r="K89" s="212"/>
      <c r="L89" s="218"/>
      <c r="M89" s="219"/>
      <c r="N89" s="220"/>
      <c r="O89" s="220"/>
      <c r="P89" s="220"/>
      <c r="Q89" s="220"/>
      <c r="R89" s="220"/>
      <c r="S89" s="220"/>
      <c r="T89" s="221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2" t="s">
        <v>153</v>
      </c>
      <c r="AU89" s="222" t="s">
        <v>81</v>
      </c>
      <c r="AV89" s="12" t="s">
        <v>81</v>
      </c>
      <c r="AW89" s="12" t="s">
        <v>4</v>
      </c>
      <c r="AX89" s="12" t="s">
        <v>79</v>
      </c>
      <c r="AY89" s="222" t="s">
        <v>145</v>
      </c>
    </row>
    <row r="90" s="11" customFormat="1" ht="25.92" customHeight="1">
      <c r="A90" s="11"/>
      <c r="B90" s="183"/>
      <c r="C90" s="184"/>
      <c r="D90" s="185" t="s">
        <v>70</v>
      </c>
      <c r="E90" s="186" t="s">
        <v>1203</v>
      </c>
      <c r="F90" s="186" t="s">
        <v>1204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</f>
        <v>0</v>
      </c>
      <c r="Q90" s="191"/>
      <c r="R90" s="192">
        <f>R91</f>
        <v>0.20170000000000002</v>
      </c>
      <c r="S90" s="191"/>
      <c r="T90" s="193">
        <f>T91</f>
        <v>0.29515999999999998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81</v>
      </c>
      <c r="AT90" s="195" t="s">
        <v>70</v>
      </c>
      <c r="AU90" s="195" t="s">
        <v>71</v>
      </c>
      <c r="AY90" s="194" t="s">
        <v>145</v>
      </c>
      <c r="BK90" s="196">
        <f>BK91</f>
        <v>0</v>
      </c>
    </row>
    <row r="91" s="11" customFormat="1" ht="22.8" customHeight="1">
      <c r="A91" s="11"/>
      <c r="B91" s="183"/>
      <c r="C91" s="184"/>
      <c r="D91" s="185" t="s">
        <v>70</v>
      </c>
      <c r="E91" s="258" t="s">
        <v>1821</v>
      </c>
      <c r="F91" s="258" t="s">
        <v>1822</v>
      </c>
      <c r="G91" s="184"/>
      <c r="H91" s="184"/>
      <c r="I91" s="187"/>
      <c r="J91" s="259">
        <f>BK91</f>
        <v>0</v>
      </c>
      <c r="K91" s="184"/>
      <c r="L91" s="189"/>
      <c r="M91" s="190"/>
      <c r="N91" s="191"/>
      <c r="O91" s="191"/>
      <c r="P91" s="192">
        <f>SUM(P92:P144)</f>
        <v>0</v>
      </c>
      <c r="Q91" s="191"/>
      <c r="R91" s="192">
        <f>SUM(R92:R144)</f>
        <v>0.20170000000000002</v>
      </c>
      <c r="S91" s="191"/>
      <c r="T91" s="193">
        <f>SUM(T92:T144)</f>
        <v>0.29515999999999998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81</v>
      </c>
      <c r="AT91" s="195" t="s">
        <v>70</v>
      </c>
      <c r="AU91" s="195" t="s">
        <v>79</v>
      </c>
      <c r="AY91" s="194" t="s">
        <v>145</v>
      </c>
      <c r="BK91" s="196">
        <f>SUM(BK92:BK144)</f>
        <v>0</v>
      </c>
    </row>
    <row r="92" s="2" customFormat="1" ht="24.15" customHeight="1">
      <c r="A92" s="38"/>
      <c r="B92" s="39"/>
      <c r="C92" s="197" t="s">
        <v>152</v>
      </c>
      <c r="D92" s="197" t="s">
        <v>148</v>
      </c>
      <c r="E92" s="198" t="s">
        <v>1823</v>
      </c>
      <c r="F92" s="199" t="s">
        <v>1824</v>
      </c>
      <c r="G92" s="200" t="s">
        <v>160</v>
      </c>
      <c r="H92" s="201">
        <v>12</v>
      </c>
      <c r="I92" s="202"/>
      <c r="J92" s="203">
        <f>ROUND(I92*H92,2)</f>
        <v>0</v>
      </c>
      <c r="K92" s="204"/>
      <c r="L92" s="44"/>
      <c r="M92" s="205" t="s">
        <v>19</v>
      </c>
      <c r="N92" s="206" t="s">
        <v>42</v>
      </c>
      <c r="O92" s="84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9" t="s">
        <v>189</v>
      </c>
      <c r="AT92" s="209" t="s">
        <v>148</v>
      </c>
      <c r="AU92" s="209" t="s">
        <v>81</v>
      </c>
      <c r="AY92" s="17" t="s">
        <v>145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7" t="s">
        <v>79</v>
      </c>
      <c r="BK92" s="210">
        <f>ROUND(I92*H92,2)</f>
        <v>0</v>
      </c>
      <c r="BL92" s="17" t="s">
        <v>189</v>
      </c>
      <c r="BM92" s="209" t="s">
        <v>1825</v>
      </c>
    </row>
    <row r="93" s="2" customFormat="1" ht="16.5" customHeight="1">
      <c r="A93" s="38"/>
      <c r="B93" s="39"/>
      <c r="C93" s="238" t="s">
        <v>168</v>
      </c>
      <c r="D93" s="238" t="s">
        <v>724</v>
      </c>
      <c r="E93" s="239" t="s">
        <v>1826</v>
      </c>
      <c r="F93" s="240" t="s">
        <v>1827</v>
      </c>
      <c r="G93" s="241" t="s">
        <v>160</v>
      </c>
      <c r="H93" s="242">
        <v>12</v>
      </c>
      <c r="I93" s="243"/>
      <c r="J93" s="244">
        <f>ROUND(I93*H93,2)</f>
        <v>0</v>
      </c>
      <c r="K93" s="245"/>
      <c r="L93" s="246"/>
      <c r="M93" s="247" t="s">
        <v>19</v>
      </c>
      <c r="N93" s="248" t="s">
        <v>42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245</v>
      </c>
      <c r="AT93" s="209" t="s">
        <v>724</v>
      </c>
      <c r="AU93" s="209" t="s">
        <v>81</v>
      </c>
      <c r="AY93" s="17" t="s">
        <v>145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79</v>
      </c>
      <c r="BK93" s="210">
        <f>ROUND(I93*H93,2)</f>
        <v>0</v>
      </c>
      <c r="BL93" s="17" t="s">
        <v>189</v>
      </c>
      <c r="BM93" s="209" t="s">
        <v>1828</v>
      </c>
    </row>
    <row r="94" s="2" customFormat="1" ht="37.8" customHeight="1">
      <c r="A94" s="38"/>
      <c r="B94" s="39"/>
      <c r="C94" s="197" t="s">
        <v>164</v>
      </c>
      <c r="D94" s="197" t="s">
        <v>148</v>
      </c>
      <c r="E94" s="198" t="s">
        <v>1829</v>
      </c>
      <c r="F94" s="199" t="s">
        <v>1830</v>
      </c>
      <c r="G94" s="200" t="s">
        <v>160</v>
      </c>
      <c r="H94" s="201">
        <v>5</v>
      </c>
      <c r="I94" s="202"/>
      <c r="J94" s="203">
        <f>ROUND(I94*H94,2)</f>
        <v>0</v>
      </c>
      <c r="K94" s="204"/>
      <c r="L94" s="44"/>
      <c r="M94" s="205" t="s">
        <v>19</v>
      </c>
      <c r="N94" s="206" t="s">
        <v>42</v>
      </c>
      <c r="O94" s="84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189</v>
      </c>
      <c r="AT94" s="209" t="s">
        <v>148</v>
      </c>
      <c r="AU94" s="209" t="s">
        <v>81</v>
      </c>
      <c r="AY94" s="17" t="s">
        <v>145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79</v>
      </c>
      <c r="BK94" s="210">
        <f>ROUND(I94*H94,2)</f>
        <v>0</v>
      </c>
      <c r="BL94" s="17" t="s">
        <v>189</v>
      </c>
      <c r="BM94" s="209" t="s">
        <v>1831</v>
      </c>
    </row>
    <row r="95" s="2" customFormat="1" ht="24.15" customHeight="1">
      <c r="A95" s="38"/>
      <c r="B95" s="39"/>
      <c r="C95" s="238" t="s">
        <v>179</v>
      </c>
      <c r="D95" s="238" t="s">
        <v>724</v>
      </c>
      <c r="E95" s="239" t="s">
        <v>1832</v>
      </c>
      <c r="F95" s="240" t="s">
        <v>1833</v>
      </c>
      <c r="G95" s="241" t="s">
        <v>160</v>
      </c>
      <c r="H95" s="242">
        <v>5</v>
      </c>
      <c r="I95" s="243"/>
      <c r="J95" s="244">
        <f>ROUND(I95*H95,2)</f>
        <v>0</v>
      </c>
      <c r="K95" s="245"/>
      <c r="L95" s="246"/>
      <c r="M95" s="247" t="s">
        <v>19</v>
      </c>
      <c r="N95" s="248" t="s">
        <v>42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245</v>
      </c>
      <c r="AT95" s="209" t="s">
        <v>724</v>
      </c>
      <c r="AU95" s="209" t="s">
        <v>81</v>
      </c>
      <c r="AY95" s="17" t="s">
        <v>145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79</v>
      </c>
      <c r="BK95" s="210">
        <f>ROUND(I95*H95,2)</f>
        <v>0</v>
      </c>
      <c r="BL95" s="17" t="s">
        <v>189</v>
      </c>
      <c r="BM95" s="209" t="s">
        <v>1834</v>
      </c>
    </row>
    <row r="96" s="2" customFormat="1" ht="37.8" customHeight="1">
      <c r="A96" s="38"/>
      <c r="B96" s="39"/>
      <c r="C96" s="197" t="s">
        <v>167</v>
      </c>
      <c r="D96" s="197" t="s">
        <v>148</v>
      </c>
      <c r="E96" s="198" t="s">
        <v>1835</v>
      </c>
      <c r="F96" s="199" t="s">
        <v>1836</v>
      </c>
      <c r="G96" s="200" t="s">
        <v>160</v>
      </c>
      <c r="H96" s="201">
        <v>1</v>
      </c>
      <c r="I96" s="202"/>
      <c r="J96" s="203">
        <f>ROUND(I96*H96,2)</f>
        <v>0</v>
      </c>
      <c r="K96" s="204"/>
      <c r="L96" s="44"/>
      <c r="M96" s="205" t="s">
        <v>19</v>
      </c>
      <c r="N96" s="206" t="s">
        <v>42</v>
      </c>
      <c r="O96" s="84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189</v>
      </c>
      <c r="AT96" s="209" t="s">
        <v>148</v>
      </c>
      <c r="AU96" s="209" t="s">
        <v>81</v>
      </c>
      <c r="AY96" s="17" t="s">
        <v>145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79</v>
      </c>
      <c r="BK96" s="210">
        <f>ROUND(I96*H96,2)</f>
        <v>0</v>
      </c>
      <c r="BL96" s="17" t="s">
        <v>189</v>
      </c>
      <c r="BM96" s="209" t="s">
        <v>1837</v>
      </c>
    </row>
    <row r="97" s="2" customFormat="1" ht="24.15" customHeight="1">
      <c r="A97" s="38"/>
      <c r="B97" s="39"/>
      <c r="C97" s="238" t="s">
        <v>197</v>
      </c>
      <c r="D97" s="238" t="s">
        <v>724</v>
      </c>
      <c r="E97" s="239" t="s">
        <v>1838</v>
      </c>
      <c r="F97" s="240" t="s">
        <v>1839</v>
      </c>
      <c r="G97" s="241" t="s">
        <v>160</v>
      </c>
      <c r="H97" s="242">
        <v>1</v>
      </c>
      <c r="I97" s="243"/>
      <c r="J97" s="244">
        <f>ROUND(I97*H97,2)</f>
        <v>0</v>
      </c>
      <c r="K97" s="245"/>
      <c r="L97" s="246"/>
      <c r="M97" s="247" t="s">
        <v>19</v>
      </c>
      <c r="N97" s="248" t="s">
        <v>42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245</v>
      </c>
      <c r="AT97" s="209" t="s">
        <v>724</v>
      </c>
      <c r="AU97" s="209" t="s">
        <v>81</v>
      </c>
      <c r="AY97" s="17" t="s">
        <v>145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79</v>
      </c>
      <c r="BK97" s="210">
        <f>ROUND(I97*H97,2)</f>
        <v>0</v>
      </c>
      <c r="BL97" s="17" t="s">
        <v>189</v>
      </c>
      <c r="BM97" s="209" t="s">
        <v>1840</v>
      </c>
    </row>
    <row r="98" s="2" customFormat="1" ht="21.75" customHeight="1">
      <c r="A98" s="38"/>
      <c r="B98" s="39"/>
      <c r="C98" s="238" t="s">
        <v>171</v>
      </c>
      <c r="D98" s="238" t="s">
        <v>724</v>
      </c>
      <c r="E98" s="239" t="s">
        <v>1841</v>
      </c>
      <c r="F98" s="240" t="s">
        <v>1842</v>
      </c>
      <c r="G98" s="241" t="s">
        <v>160</v>
      </c>
      <c r="H98" s="242">
        <v>2</v>
      </c>
      <c r="I98" s="243"/>
      <c r="J98" s="244">
        <f>ROUND(I98*H98,2)</f>
        <v>0</v>
      </c>
      <c r="K98" s="245"/>
      <c r="L98" s="246"/>
      <c r="M98" s="247" t="s">
        <v>19</v>
      </c>
      <c r="N98" s="248" t="s">
        <v>42</v>
      </c>
      <c r="O98" s="8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245</v>
      </c>
      <c r="AT98" s="209" t="s">
        <v>724</v>
      </c>
      <c r="AU98" s="209" t="s">
        <v>81</v>
      </c>
      <c r="AY98" s="17" t="s">
        <v>145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79</v>
      </c>
      <c r="BK98" s="210">
        <f>ROUND(I98*H98,2)</f>
        <v>0</v>
      </c>
      <c r="BL98" s="17" t="s">
        <v>189</v>
      </c>
      <c r="BM98" s="209" t="s">
        <v>1843</v>
      </c>
    </row>
    <row r="99" s="2" customFormat="1" ht="24.15" customHeight="1">
      <c r="A99" s="38"/>
      <c r="B99" s="39"/>
      <c r="C99" s="197" t="s">
        <v>209</v>
      </c>
      <c r="D99" s="197" t="s">
        <v>148</v>
      </c>
      <c r="E99" s="198" t="s">
        <v>1844</v>
      </c>
      <c r="F99" s="199" t="s">
        <v>1845</v>
      </c>
      <c r="G99" s="200" t="s">
        <v>160</v>
      </c>
      <c r="H99" s="201">
        <v>1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42</v>
      </c>
      <c r="O99" s="84"/>
      <c r="P99" s="207">
        <f>O99*H99</f>
        <v>0</v>
      </c>
      <c r="Q99" s="207">
        <v>0</v>
      </c>
      <c r="R99" s="207">
        <f>Q99*H99</f>
        <v>0</v>
      </c>
      <c r="S99" s="207">
        <v>0.0112</v>
      </c>
      <c r="T99" s="208">
        <f>S99*H99</f>
        <v>0.0112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189</v>
      </c>
      <c r="AT99" s="209" t="s">
        <v>148</v>
      </c>
      <c r="AU99" s="209" t="s">
        <v>81</v>
      </c>
      <c r="AY99" s="17" t="s">
        <v>145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79</v>
      </c>
      <c r="BK99" s="210">
        <f>ROUND(I99*H99,2)</f>
        <v>0</v>
      </c>
      <c r="BL99" s="17" t="s">
        <v>189</v>
      </c>
      <c r="BM99" s="209" t="s">
        <v>1846</v>
      </c>
    </row>
    <row r="100" s="2" customFormat="1" ht="24.15" customHeight="1">
      <c r="A100" s="38"/>
      <c r="B100" s="39"/>
      <c r="C100" s="197" t="s">
        <v>175</v>
      </c>
      <c r="D100" s="197" t="s">
        <v>148</v>
      </c>
      <c r="E100" s="198" t="s">
        <v>1847</v>
      </c>
      <c r="F100" s="199" t="s">
        <v>1848</v>
      </c>
      <c r="G100" s="200" t="s">
        <v>160</v>
      </c>
      <c r="H100" s="201">
        <v>18</v>
      </c>
      <c r="I100" s="202"/>
      <c r="J100" s="203">
        <f>ROUND(I100*H100,2)</f>
        <v>0</v>
      </c>
      <c r="K100" s="204"/>
      <c r="L100" s="44"/>
      <c r="M100" s="205" t="s">
        <v>19</v>
      </c>
      <c r="N100" s="206" t="s">
        <v>42</v>
      </c>
      <c r="O100" s="84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9" t="s">
        <v>189</v>
      </c>
      <c r="AT100" s="209" t="s">
        <v>148</v>
      </c>
      <c r="AU100" s="209" t="s">
        <v>81</v>
      </c>
      <c r="AY100" s="17" t="s">
        <v>145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7" t="s">
        <v>79</v>
      </c>
      <c r="BK100" s="210">
        <f>ROUND(I100*H100,2)</f>
        <v>0</v>
      </c>
      <c r="BL100" s="17" t="s">
        <v>189</v>
      </c>
      <c r="BM100" s="209" t="s">
        <v>1849</v>
      </c>
    </row>
    <row r="101" s="2" customFormat="1" ht="16.5" customHeight="1">
      <c r="A101" s="38"/>
      <c r="B101" s="39"/>
      <c r="C101" s="238" t="s">
        <v>225</v>
      </c>
      <c r="D101" s="238" t="s">
        <v>724</v>
      </c>
      <c r="E101" s="239" t="s">
        <v>1850</v>
      </c>
      <c r="F101" s="240" t="s">
        <v>1851</v>
      </c>
      <c r="G101" s="241" t="s">
        <v>160</v>
      </c>
      <c r="H101" s="242">
        <v>18</v>
      </c>
      <c r="I101" s="243"/>
      <c r="J101" s="244">
        <f>ROUND(I101*H101,2)</f>
        <v>0</v>
      </c>
      <c r="K101" s="245"/>
      <c r="L101" s="246"/>
      <c r="M101" s="247" t="s">
        <v>19</v>
      </c>
      <c r="N101" s="248" t="s">
        <v>42</v>
      </c>
      <c r="O101" s="8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245</v>
      </c>
      <c r="AT101" s="209" t="s">
        <v>724</v>
      </c>
      <c r="AU101" s="209" t="s">
        <v>81</v>
      </c>
      <c r="AY101" s="17" t="s">
        <v>145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79</v>
      </c>
      <c r="BK101" s="210">
        <f>ROUND(I101*H101,2)</f>
        <v>0</v>
      </c>
      <c r="BL101" s="17" t="s">
        <v>189</v>
      </c>
      <c r="BM101" s="209" t="s">
        <v>1852</v>
      </c>
    </row>
    <row r="102" s="2" customFormat="1" ht="33" customHeight="1">
      <c r="A102" s="38"/>
      <c r="B102" s="39"/>
      <c r="C102" s="197" t="s">
        <v>182</v>
      </c>
      <c r="D102" s="197" t="s">
        <v>148</v>
      </c>
      <c r="E102" s="198" t="s">
        <v>1853</v>
      </c>
      <c r="F102" s="199" t="s">
        <v>1854</v>
      </c>
      <c r="G102" s="200" t="s">
        <v>160</v>
      </c>
      <c r="H102" s="201">
        <v>4</v>
      </c>
      <c r="I102" s="202"/>
      <c r="J102" s="203">
        <f>ROUND(I102*H102,2)</f>
        <v>0</v>
      </c>
      <c r="K102" s="204"/>
      <c r="L102" s="44"/>
      <c r="M102" s="205" t="s">
        <v>19</v>
      </c>
      <c r="N102" s="206" t="s">
        <v>42</v>
      </c>
      <c r="O102" s="8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9" t="s">
        <v>189</v>
      </c>
      <c r="AT102" s="209" t="s">
        <v>148</v>
      </c>
      <c r="AU102" s="209" t="s">
        <v>81</v>
      </c>
      <c r="AY102" s="17" t="s">
        <v>145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7" t="s">
        <v>79</v>
      </c>
      <c r="BK102" s="210">
        <f>ROUND(I102*H102,2)</f>
        <v>0</v>
      </c>
      <c r="BL102" s="17" t="s">
        <v>189</v>
      </c>
      <c r="BM102" s="209" t="s">
        <v>1855</v>
      </c>
    </row>
    <row r="103" s="2" customFormat="1" ht="16.5" customHeight="1">
      <c r="A103" s="38"/>
      <c r="B103" s="39"/>
      <c r="C103" s="238" t="s">
        <v>8</v>
      </c>
      <c r="D103" s="238" t="s">
        <v>724</v>
      </c>
      <c r="E103" s="239" t="s">
        <v>1856</v>
      </c>
      <c r="F103" s="240" t="s">
        <v>1857</v>
      </c>
      <c r="G103" s="241" t="s">
        <v>160</v>
      </c>
      <c r="H103" s="242">
        <v>4</v>
      </c>
      <c r="I103" s="243"/>
      <c r="J103" s="244">
        <f>ROUND(I103*H103,2)</f>
        <v>0</v>
      </c>
      <c r="K103" s="245"/>
      <c r="L103" s="246"/>
      <c r="M103" s="247" t="s">
        <v>19</v>
      </c>
      <c r="N103" s="248" t="s">
        <v>42</v>
      </c>
      <c r="O103" s="8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245</v>
      </c>
      <c r="AT103" s="209" t="s">
        <v>724</v>
      </c>
      <c r="AU103" s="209" t="s">
        <v>81</v>
      </c>
      <c r="AY103" s="17" t="s">
        <v>145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79</v>
      </c>
      <c r="BK103" s="210">
        <f>ROUND(I103*H103,2)</f>
        <v>0</v>
      </c>
      <c r="BL103" s="17" t="s">
        <v>189</v>
      </c>
      <c r="BM103" s="209" t="s">
        <v>1858</v>
      </c>
    </row>
    <row r="104" s="2" customFormat="1" ht="24.15" customHeight="1">
      <c r="A104" s="38"/>
      <c r="B104" s="39"/>
      <c r="C104" s="197" t="s">
        <v>189</v>
      </c>
      <c r="D104" s="197" t="s">
        <v>148</v>
      </c>
      <c r="E104" s="198" t="s">
        <v>1859</v>
      </c>
      <c r="F104" s="199" t="s">
        <v>1860</v>
      </c>
      <c r="G104" s="200" t="s">
        <v>160</v>
      </c>
      <c r="H104" s="201">
        <v>5</v>
      </c>
      <c r="I104" s="202"/>
      <c r="J104" s="203">
        <f>ROUND(I104*H104,2)</f>
        <v>0</v>
      </c>
      <c r="K104" s="204"/>
      <c r="L104" s="44"/>
      <c r="M104" s="205" t="s">
        <v>19</v>
      </c>
      <c r="N104" s="206" t="s">
        <v>42</v>
      </c>
      <c r="O104" s="8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189</v>
      </c>
      <c r="AT104" s="209" t="s">
        <v>148</v>
      </c>
      <c r="AU104" s="209" t="s">
        <v>81</v>
      </c>
      <c r="AY104" s="17" t="s">
        <v>145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79</v>
      </c>
      <c r="BK104" s="210">
        <f>ROUND(I104*H104,2)</f>
        <v>0</v>
      </c>
      <c r="BL104" s="17" t="s">
        <v>189</v>
      </c>
      <c r="BM104" s="209" t="s">
        <v>1861</v>
      </c>
    </row>
    <row r="105" s="2" customFormat="1" ht="16.5" customHeight="1">
      <c r="A105" s="38"/>
      <c r="B105" s="39"/>
      <c r="C105" s="238" t="s">
        <v>146</v>
      </c>
      <c r="D105" s="238" t="s">
        <v>724</v>
      </c>
      <c r="E105" s="239" t="s">
        <v>1862</v>
      </c>
      <c r="F105" s="240" t="s">
        <v>1863</v>
      </c>
      <c r="G105" s="241" t="s">
        <v>160</v>
      </c>
      <c r="H105" s="242">
        <v>5</v>
      </c>
      <c r="I105" s="243"/>
      <c r="J105" s="244">
        <f>ROUND(I105*H105,2)</f>
        <v>0</v>
      </c>
      <c r="K105" s="245"/>
      <c r="L105" s="246"/>
      <c r="M105" s="247" t="s">
        <v>19</v>
      </c>
      <c r="N105" s="248" t="s">
        <v>42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245</v>
      </c>
      <c r="AT105" s="209" t="s">
        <v>724</v>
      </c>
      <c r="AU105" s="209" t="s">
        <v>81</v>
      </c>
      <c r="AY105" s="17" t="s">
        <v>145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79</v>
      </c>
      <c r="BK105" s="210">
        <f>ROUND(I105*H105,2)</f>
        <v>0</v>
      </c>
      <c r="BL105" s="17" t="s">
        <v>189</v>
      </c>
      <c r="BM105" s="209" t="s">
        <v>1864</v>
      </c>
    </row>
    <row r="106" s="2" customFormat="1" ht="24.15" customHeight="1">
      <c r="A106" s="38"/>
      <c r="B106" s="39"/>
      <c r="C106" s="197" t="s">
        <v>200</v>
      </c>
      <c r="D106" s="197" t="s">
        <v>148</v>
      </c>
      <c r="E106" s="198" t="s">
        <v>1865</v>
      </c>
      <c r="F106" s="199" t="s">
        <v>1866</v>
      </c>
      <c r="G106" s="200" t="s">
        <v>160</v>
      </c>
      <c r="H106" s="201">
        <v>1</v>
      </c>
      <c r="I106" s="202"/>
      <c r="J106" s="203">
        <f>ROUND(I106*H106,2)</f>
        <v>0</v>
      </c>
      <c r="K106" s="204"/>
      <c r="L106" s="44"/>
      <c r="M106" s="205" t="s">
        <v>19</v>
      </c>
      <c r="N106" s="206" t="s">
        <v>42</v>
      </c>
      <c r="O106" s="8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9" t="s">
        <v>189</v>
      </c>
      <c r="AT106" s="209" t="s">
        <v>148</v>
      </c>
      <c r="AU106" s="209" t="s">
        <v>81</v>
      </c>
      <c r="AY106" s="17" t="s">
        <v>145</v>
      </c>
      <c r="BE106" s="210">
        <f>IF(N106="základní",J106,0)</f>
        <v>0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7" t="s">
        <v>79</v>
      </c>
      <c r="BK106" s="210">
        <f>ROUND(I106*H106,2)</f>
        <v>0</v>
      </c>
      <c r="BL106" s="17" t="s">
        <v>189</v>
      </c>
      <c r="BM106" s="209" t="s">
        <v>1867</v>
      </c>
    </row>
    <row r="107" s="2" customFormat="1" ht="16.5" customHeight="1">
      <c r="A107" s="38"/>
      <c r="B107" s="39"/>
      <c r="C107" s="238" t="s">
        <v>269</v>
      </c>
      <c r="D107" s="238" t="s">
        <v>724</v>
      </c>
      <c r="E107" s="239" t="s">
        <v>1868</v>
      </c>
      <c r="F107" s="240" t="s">
        <v>1869</v>
      </c>
      <c r="G107" s="241" t="s">
        <v>160</v>
      </c>
      <c r="H107" s="242">
        <v>1</v>
      </c>
      <c r="I107" s="243"/>
      <c r="J107" s="244">
        <f>ROUND(I107*H107,2)</f>
        <v>0</v>
      </c>
      <c r="K107" s="245"/>
      <c r="L107" s="246"/>
      <c r="M107" s="247" t="s">
        <v>19</v>
      </c>
      <c r="N107" s="248" t="s">
        <v>42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245</v>
      </c>
      <c r="AT107" s="209" t="s">
        <v>724</v>
      </c>
      <c r="AU107" s="209" t="s">
        <v>81</v>
      </c>
      <c r="AY107" s="17" t="s">
        <v>145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79</v>
      </c>
      <c r="BK107" s="210">
        <f>ROUND(I107*H107,2)</f>
        <v>0</v>
      </c>
      <c r="BL107" s="17" t="s">
        <v>189</v>
      </c>
      <c r="BM107" s="209" t="s">
        <v>1870</v>
      </c>
    </row>
    <row r="108" s="2" customFormat="1" ht="24.15" customHeight="1">
      <c r="A108" s="38"/>
      <c r="B108" s="39"/>
      <c r="C108" s="197" t="s">
        <v>207</v>
      </c>
      <c r="D108" s="197" t="s">
        <v>148</v>
      </c>
      <c r="E108" s="198" t="s">
        <v>1871</v>
      </c>
      <c r="F108" s="199" t="s">
        <v>1872</v>
      </c>
      <c r="G108" s="200" t="s">
        <v>160</v>
      </c>
      <c r="H108" s="201">
        <v>5</v>
      </c>
      <c r="I108" s="202"/>
      <c r="J108" s="203">
        <f>ROUND(I108*H108,2)</f>
        <v>0</v>
      </c>
      <c r="K108" s="204"/>
      <c r="L108" s="44"/>
      <c r="M108" s="205" t="s">
        <v>19</v>
      </c>
      <c r="N108" s="206" t="s">
        <v>42</v>
      </c>
      <c r="O108" s="84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9" t="s">
        <v>189</v>
      </c>
      <c r="AT108" s="209" t="s">
        <v>148</v>
      </c>
      <c r="AU108" s="209" t="s">
        <v>81</v>
      </c>
      <c r="AY108" s="17" t="s">
        <v>145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7" t="s">
        <v>79</v>
      </c>
      <c r="BK108" s="210">
        <f>ROUND(I108*H108,2)</f>
        <v>0</v>
      </c>
      <c r="BL108" s="17" t="s">
        <v>189</v>
      </c>
      <c r="BM108" s="209" t="s">
        <v>1873</v>
      </c>
    </row>
    <row r="109" s="2" customFormat="1" ht="24.15" customHeight="1">
      <c r="A109" s="38"/>
      <c r="B109" s="39"/>
      <c r="C109" s="238" t="s">
        <v>7</v>
      </c>
      <c r="D109" s="238" t="s">
        <v>724</v>
      </c>
      <c r="E109" s="239" t="s">
        <v>1874</v>
      </c>
      <c r="F109" s="240" t="s">
        <v>1875</v>
      </c>
      <c r="G109" s="241" t="s">
        <v>160</v>
      </c>
      <c r="H109" s="242">
        <v>5</v>
      </c>
      <c r="I109" s="243"/>
      <c r="J109" s="244">
        <f>ROUND(I109*H109,2)</f>
        <v>0</v>
      </c>
      <c r="K109" s="245"/>
      <c r="L109" s="246"/>
      <c r="M109" s="247" t="s">
        <v>19</v>
      </c>
      <c r="N109" s="248" t="s">
        <v>42</v>
      </c>
      <c r="O109" s="8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245</v>
      </c>
      <c r="AT109" s="209" t="s">
        <v>724</v>
      </c>
      <c r="AU109" s="209" t="s">
        <v>81</v>
      </c>
      <c r="AY109" s="17" t="s">
        <v>145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79</v>
      </c>
      <c r="BK109" s="210">
        <f>ROUND(I109*H109,2)</f>
        <v>0</v>
      </c>
      <c r="BL109" s="17" t="s">
        <v>189</v>
      </c>
      <c r="BM109" s="209" t="s">
        <v>1876</v>
      </c>
    </row>
    <row r="110" s="2" customFormat="1" ht="37.8" customHeight="1">
      <c r="A110" s="38"/>
      <c r="B110" s="39"/>
      <c r="C110" s="197" t="s">
        <v>212</v>
      </c>
      <c r="D110" s="197" t="s">
        <v>148</v>
      </c>
      <c r="E110" s="198" t="s">
        <v>1877</v>
      </c>
      <c r="F110" s="199" t="s">
        <v>1878</v>
      </c>
      <c r="G110" s="200" t="s">
        <v>160</v>
      </c>
      <c r="H110" s="201">
        <v>11</v>
      </c>
      <c r="I110" s="202"/>
      <c r="J110" s="203">
        <f>ROUND(I110*H110,2)</f>
        <v>0</v>
      </c>
      <c r="K110" s="204"/>
      <c r="L110" s="44"/>
      <c r="M110" s="205" t="s">
        <v>19</v>
      </c>
      <c r="N110" s="206" t="s">
        <v>42</v>
      </c>
      <c r="O110" s="84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9" t="s">
        <v>189</v>
      </c>
      <c r="AT110" s="209" t="s">
        <v>148</v>
      </c>
      <c r="AU110" s="209" t="s">
        <v>81</v>
      </c>
      <c r="AY110" s="17" t="s">
        <v>145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7" t="s">
        <v>79</v>
      </c>
      <c r="BK110" s="210">
        <f>ROUND(I110*H110,2)</f>
        <v>0</v>
      </c>
      <c r="BL110" s="17" t="s">
        <v>189</v>
      </c>
      <c r="BM110" s="209" t="s">
        <v>1879</v>
      </c>
    </row>
    <row r="111" s="2" customFormat="1" ht="24.15" customHeight="1">
      <c r="A111" s="38"/>
      <c r="B111" s="39"/>
      <c r="C111" s="238" t="s">
        <v>290</v>
      </c>
      <c r="D111" s="238" t="s">
        <v>724</v>
      </c>
      <c r="E111" s="239" t="s">
        <v>1880</v>
      </c>
      <c r="F111" s="240" t="s">
        <v>1881</v>
      </c>
      <c r="G111" s="241" t="s">
        <v>160</v>
      </c>
      <c r="H111" s="242">
        <v>2</v>
      </c>
      <c r="I111" s="243"/>
      <c r="J111" s="244">
        <f>ROUND(I111*H111,2)</f>
        <v>0</v>
      </c>
      <c r="K111" s="245"/>
      <c r="L111" s="246"/>
      <c r="M111" s="247" t="s">
        <v>19</v>
      </c>
      <c r="N111" s="248" t="s">
        <v>42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245</v>
      </c>
      <c r="AT111" s="209" t="s">
        <v>724</v>
      </c>
      <c r="AU111" s="209" t="s">
        <v>81</v>
      </c>
      <c r="AY111" s="17" t="s">
        <v>145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79</v>
      </c>
      <c r="BK111" s="210">
        <f>ROUND(I111*H111,2)</f>
        <v>0</v>
      </c>
      <c r="BL111" s="17" t="s">
        <v>189</v>
      </c>
      <c r="BM111" s="209" t="s">
        <v>1882</v>
      </c>
    </row>
    <row r="112" s="2" customFormat="1" ht="24.15" customHeight="1">
      <c r="A112" s="38"/>
      <c r="B112" s="39"/>
      <c r="C112" s="238" t="s">
        <v>216</v>
      </c>
      <c r="D112" s="238" t="s">
        <v>724</v>
      </c>
      <c r="E112" s="239" t="s">
        <v>1883</v>
      </c>
      <c r="F112" s="240" t="s">
        <v>1884</v>
      </c>
      <c r="G112" s="241" t="s">
        <v>160</v>
      </c>
      <c r="H112" s="242">
        <v>8</v>
      </c>
      <c r="I112" s="243"/>
      <c r="J112" s="244">
        <f>ROUND(I112*H112,2)</f>
        <v>0</v>
      </c>
      <c r="K112" s="245"/>
      <c r="L112" s="246"/>
      <c r="M112" s="247" t="s">
        <v>19</v>
      </c>
      <c r="N112" s="248" t="s">
        <v>42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245</v>
      </c>
      <c r="AT112" s="209" t="s">
        <v>724</v>
      </c>
      <c r="AU112" s="209" t="s">
        <v>81</v>
      </c>
      <c r="AY112" s="17" t="s">
        <v>145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79</v>
      </c>
      <c r="BK112" s="210">
        <f>ROUND(I112*H112,2)</f>
        <v>0</v>
      </c>
      <c r="BL112" s="17" t="s">
        <v>189</v>
      </c>
      <c r="BM112" s="209" t="s">
        <v>1885</v>
      </c>
    </row>
    <row r="113" s="2" customFormat="1" ht="24.15" customHeight="1">
      <c r="A113" s="38"/>
      <c r="B113" s="39"/>
      <c r="C113" s="238" t="s">
        <v>301</v>
      </c>
      <c r="D113" s="238" t="s">
        <v>724</v>
      </c>
      <c r="E113" s="239" t="s">
        <v>1886</v>
      </c>
      <c r="F113" s="240" t="s">
        <v>1887</v>
      </c>
      <c r="G113" s="241" t="s">
        <v>160</v>
      </c>
      <c r="H113" s="242">
        <v>1</v>
      </c>
      <c r="I113" s="243"/>
      <c r="J113" s="244">
        <f>ROUND(I113*H113,2)</f>
        <v>0</v>
      </c>
      <c r="K113" s="245"/>
      <c r="L113" s="246"/>
      <c r="M113" s="247" t="s">
        <v>19</v>
      </c>
      <c r="N113" s="248" t="s">
        <v>42</v>
      </c>
      <c r="O113" s="8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9" t="s">
        <v>245</v>
      </c>
      <c r="AT113" s="209" t="s">
        <v>724</v>
      </c>
      <c r="AU113" s="209" t="s">
        <v>81</v>
      </c>
      <c r="AY113" s="17" t="s">
        <v>145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7" t="s">
        <v>79</v>
      </c>
      <c r="BK113" s="210">
        <f>ROUND(I113*H113,2)</f>
        <v>0</v>
      </c>
      <c r="BL113" s="17" t="s">
        <v>189</v>
      </c>
      <c r="BM113" s="209" t="s">
        <v>1888</v>
      </c>
    </row>
    <row r="114" s="2" customFormat="1" ht="37.8" customHeight="1">
      <c r="A114" s="38"/>
      <c r="B114" s="39"/>
      <c r="C114" s="197" t="s">
        <v>228</v>
      </c>
      <c r="D114" s="197" t="s">
        <v>148</v>
      </c>
      <c r="E114" s="198" t="s">
        <v>1889</v>
      </c>
      <c r="F114" s="199" t="s">
        <v>1890</v>
      </c>
      <c r="G114" s="200" t="s">
        <v>206</v>
      </c>
      <c r="H114" s="201">
        <v>32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42</v>
      </c>
      <c r="O114" s="84"/>
      <c r="P114" s="207">
        <f>O114*H114</f>
        <v>0</v>
      </c>
      <c r="Q114" s="207">
        <v>0.00175</v>
      </c>
      <c r="R114" s="207">
        <f>Q114*H114</f>
        <v>0.056000000000000001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189</v>
      </c>
      <c r="AT114" s="209" t="s">
        <v>148</v>
      </c>
      <c r="AU114" s="209" t="s">
        <v>81</v>
      </c>
      <c r="AY114" s="17" t="s">
        <v>145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79</v>
      </c>
      <c r="BK114" s="210">
        <f>ROUND(I114*H114,2)</f>
        <v>0</v>
      </c>
      <c r="BL114" s="17" t="s">
        <v>189</v>
      </c>
      <c r="BM114" s="209" t="s">
        <v>1891</v>
      </c>
    </row>
    <row r="115" s="2" customFormat="1" ht="24.15" customHeight="1">
      <c r="A115" s="38"/>
      <c r="B115" s="39"/>
      <c r="C115" s="197" t="s">
        <v>310</v>
      </c>
      <c r="D115" s="197" t="s">
        <v>148</v>
      </c>
      <c r="E115" s="198" t="s">
        <v>1892</v>
      </c>
      <c r="F115" s="199" t="s">
        <v>1893</v>
      </c>
      <c r="G115" s="200" t="s">
        <v>206</v>
      </c>
      <c r="H115" s="201">
        <v>30</v>
      </c>
      <c r="I115" s="202"/>
      <c r="J115" s="203">
        <f>ROUND(I115*H115,2)</f>
        <v>0</v>
      </c>
      <c r="K115" s="204"/>
      <c r="L115" s="44"/>
      <c r="M115" s="205" t="s">
        <v>19</v>
      </c>
      <c r="N115" s="206" t="s">
        <v>42</v>
      </c>
      <c r="O115" s="84"/>
      <c r="P115" s="207">
        <f>O115*H115</f>
        <v>0</v>
      </c>
      <c r="Q115" s="207">
        <v>0.0031199999999999999</v>
      </c>
      <c r="R115" s="207">
        <f>Q115*H115</f>
        <v>0.093600000000000003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189</v>
      </c>
      <c r="AT115" s="209" t="s">
        <v>148</v>
      </c>
      <c r="AU115" s="209" t="s">
        <v>81</v>
      </c>
      <c r="AY115" s="17" t="s">
        <v>145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79</v>
      </c>
      <c r="BK115" s="210">
        <f>ROUND(I115*H115,2)</f>
        <v>0</v>
      </c>
      <c r="BL115" s="17" t="s">
        <v>189</v>
      </c>
      <c r="BM115" s="209" t="s">
        <v>1894</v>
      </c>
    </row>
    <row r="116" s="2" customFormat="1" ht="24.15" customHeight="1">
      <c r="A116" s="38"/>
      <c r="B116" s="39"/>
      <c r="C116" s="197" t="s">
        <v>231</v>
      </c>
      <c r="D116" s="197" t="s">
        <v>148</v>
      </c>
      <c r="E116" s="198" t="s">
        <v>1895</v>
      </c>
      <c r="F116" s="199" t="s">
        <v>1896</v>
      </c>
      <c r="G116" s="200" t="s">
        <v>206</v>
      </c>
      <c r="H116" s="201">
        <v>8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42</v>
      </c>
      <c r="O116" s="84"/>
      <c r="P116" s="207">
        <f>O116*H116</f>
        <v>0</v>
      </c>
      <c r="Q116" s="207">
        <v>0.0031199999999999999</v>
      </c>
      <c r="R116" s="207">
        <f>Q116*H116</f>
        <v>0.02496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189</v>
      </c>
      <c r="AT116" s="209" t="s">
        <v>148</v>
      </c>
      <c r="AU116" s="209" t="s">
        <v>81</v>
      </c>
      <c r="AY116" s="17" t="s">
        <v>145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79</v>
      </c>
      <c r="BK116" s="210">
        <f>ROUND(I116*H116,2)</f>
        <v>0</v>
      </c>
      <c r="BL116" s="17" t="s">
        <v>189</v>
      </c>
      <c r="BM116" s="209" t="s">
        <v>1897</v>
      </c>
    </row>
    <row r="117" s="2" customFormat="1" ht="24.15" customHeight="1">
      <c r="A117" s="38"/>
      <c r="B117" s="39"/>
      <c r="C117" s="197" t="s">
        <v>323</v>
      </c>
      <c r="D117" s="197" t="s">
        <v>148</v>
      </c>
      <c r="E117" s="198" t="s">
        <v>1898</v>
      </c>
      <c r="F117" s="199" t="s">
        <v>1899</v>
      </c>
      <c r="G117" s="200" t="s">
        <v>206</v>
      </c>
      <c r="H117" s="201">
        <v>2</v>
      </c>
      <c r="I117" s="202"/>
      <c r="J117" s="203">
        <f>ROUND(I117*H117,2)</f>
        <v>0</v>
      </c>
      <c r="K117" s="204"/>
      <c r="L117" s="44"/>
      <c r="M117" s="205" t="s">
        <v>19</v>
      </c>
      <c r="N117" s="206" t="s">
        <v>42</v>
      </c>
      <c r="O117" s="84"/>
      <c r="P117" s="207">
        <f>O117*H117</f>
        <v>0</v>
      </c>
      <c r="Q117" s="207">
        <v>0.0065300000000000002</v>
      </c>
      <c r="R117" s="207">
        <f>Q117*H117</f>
        <v>0.01306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189</v>
      </c>
      <c r="AT117" s="209" t="s">
        <v>148</v>
      </c>
      <c r="AU117" s="209" t="s">
        <v>81</v>
      </c>
      <c r="AY117" s="17" t="s">
        <v>145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79</v>
      </c>
      <c r="BK117" s="210">
        <f>ROUND(I117*H117,2)</f>
        <v>0</v>
      </c>
      <c r="BL117" s="17" t="s">
        <v>189</v>
      </c>
      <c r="BM117" s="209" t="s">
        <v>1900</v>
      </c>
    </row>
    <row r="118" s="2" customFormat="1" ht="37.8" customHeight="1">
      <c r="A118" s="38"/>
      <c r="B118" s="39"/>
      <c r="C118" s="197" t="s">
        <v>236</v>
      </c>
      <c r="D118" s="197" t="s">
        <v>148</v>
      </c>
      <c r="E118" s="198" t="s">
        <v>1901</v>
      </c>
      <c r="F118" s="199" t="s">
        <v>1902</v>
      </c>
      <c r="G118" s="200" t="s">
        <v>206</v>
      </c>
      <c r="H118" s="201">
        <v>14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42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0.019099999999999999</v>
      </c>
      <c r="T118" s="208">
        <f>S118*H118</f>
        <v>0.26739999999999997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189</v>
      </c>
      <c r="AT118" s="209" t="s">
        <v>148</v>
      </c>
      <c r="AU118" s="209" t="s">
        <v>81</v>
      </c>
      <c r="AY118" s="17" t="s">
        <v>145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79</v>
      </c>
      <c r="BK118" s="210">
        <f>ROUND(I118*H118,2)</f>
        <v>0</v>
      </c>
      <c r="BL118" s="17" t="s">
        <v>189</v>
      </c>
      <c r="BM118" s="209" t="s">
        <v>1903</v>
      </c>
    </row>
    <row r="119" s="2" customFormat="1" ht="37.8" customHeight="1">
      <c r="A119" s="38"/>
      <c r="B119" s="39"/>
      <c r="C119" s="197" t="s">
        <v>156</v>
      </c>
      <c r="D119" s="197" t="s">
        <v>148</v>
      </c>
      <c r="E119" s="198" t="s">
        <v>1904</v>
      </c>
      <c r="F119" s="199" t="s">
        <v>1905</v>
      </c>
      <c r="G119" s="200" t="s">
        <v>206</v>
      </c>
      <c r="H119" s="201">
        <v>12</v>
      </c>
      <c r="I119" s="202"/>
      <c r="J119" s="203">
        <f>ROUND(I119*H119,2)</f>
        <v>0</v>
      </c>
      <c r="K119" s="204"/>
      <c r="L119" s="44"/>
      <c r="M119" s="205" t="s">
        <v>19</v>
      </c>
      <c r="N119" s="206" t="s">
        <v>42</v>
      </c>
      <c r="O119" s="84"/>
      <c r="P119" s="207">
        <f>O119*H119</f>
        <v>0</v>
      </c>
      <c r="Q119" s="207">
        <v>0</v>
      </c>
      <c r="R119" s="207">
        <f>Q119*H119</f>
        <v>0</v>
      </c>
      <c r="S119" s="207">
        <v>0.0013799999999999999</v>
      </c>
      <c r="T119" s="208">
        <f>S119*H119</f>
        <v>0.016559999999999998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9" t="s">
        <v>189</v>
      </c>
      <c r="AT119" s="209" t="s">
        <v>148</v>
      </c>
      <c r="AU119" s="209" t="s">
        <v>81</v>
      </c>
      <c r="AY119" s="17" t="s">
        <v>145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7" t="s">
        <v>79</v>
      </c>
      <c r="BK119" s="210">
        <f>ROUND(I119*H119,2)</f>
        <v>0</v>
      </c>
      <c r="BL119" s="17" t="s">
        <v>189</v>
      </c>
      <c r="BM119" s="209" t="s">
        <v>1906</v>
      </c>
    </row>
    <row r="120" s="2" customFormat="1" ht="24.15" customHeight="1">
      <c r="A120" s="38"/>
      <c r="B120" s="39"/>
      <c r="C120" s="197" t="s">
        <v>245</v>
      </c>
      <c r="D120" s="197" t="s">
        <v>148</v>
      </c>
      <c r="E120" s="198" t="s">
        <v>1907</v>
      </c>
      <c r="F120" s="199" t="s">
        <v>1908</v>
      </c>
      <c r="G120" s="200" t="s">
        <v>160</v>
      </c>
      <c r="H120" s="201">
        <v>11</v>
      </c>
      <c r="I120" s="202"/>
      <c r="J120" s="203">
        <f>ROUND(I120*H120,2)</f>
        <v>0</v>
      </c>
      <c r="K120" s="204"/>
      <c r="L120" s="44"/>
      <c r="M120" s="205" t="s">
        <v>19</v>
      </c>
      <c r="N120" s="206" t="s">
        <v>42</v>
      </c>
      <c r="O120" s="8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189</v>
      </c>
      <c r="AT120" s="209" t="s">
        <v>148</v>
      </c>
      <c r="AU120" s="209" t="s">
        <v>81</v>
      </c>
      <c r="AY120" s="17" t="s">
        <v>145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79</v>
      </c>
      <c r="BK120" s="210">
        <f>ROUND(I120*H120,2)</f>
        <v>0</v>
      </c>
      <c r="BL120" s="17" t="s">
        <v>189</v>
      </c>
      <c r="BM120" s="209" t="s">
        <v>1909</v>
      </c>
    </row>
    <row r="121" s="2" customFormat="1" ht="16.5" customHeight="1">
      <c r="A121" s="38"/>
      <c r="B121" s="39"/>
      <c r="C121" s="238" t="s">
        <v>364</v>
      </c>
      <c r="D121" s="238" t="s">
        <v>724</v>
      </c>
      <c r="E121" s="239" t="s">
        <v>1910</v>
      </c>
      <c r="F121" s="240" t="s">
        <v>1911</v>
      </c>
      <c r="G121" s="241" t="s">
        <v>160</v>
      </c>
      <c r="H121" s="242">
        <v>11</v>
      </c>
      <c r="I121" s="243"/>
      <c r="J121" s="244">
        <f>ROUND(I121*H121,2)</f>
        <v>0</v>
      </c>
      <c r="K121" s="245"/>
      <c r="L121" s="246"/>
      <c r="M121" s="247" t="s">
        <v>19</v>
      </c>
      <c r="N121" s="248" t="s">
        <v>42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245</v>
      </c>
      <c r="AT121" s="209" t="s">
        <v>724</v>
      </c>
      <c r="AU121" s="209" t="s">
        <v>81</v>
      </c>
      <c r="AY121" s="17" t="s">
        <v>145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79</v>
      </c>
      <c r="BK121" s="210">
        <f>ROUND(I121*H121,2)</f>
        <v>0</v>
      </c>
      <c r="BL121" s="17" t="s">
        <v>189</v>
      </c>
      <c r="BM121" s="209" t="s">
        <v>1912</v>
      </c>
    </row>
    <row r="122" s="2" customFormat="1" ht="24.15" customHeight="1">
      <c r="A122" s="38"/>
      <c r="B122" s="39"/>
      <c r="C122" s="197" t="s">
        <v>184</v>
      </c>
      <c r="D122" s="197" t="s">
        <v>148</v>
      </c>
      <c r="E122" s="198" t="s">
        <v>1913</v>
      </c>
      <c r="F122" s="199" t="s">
        <v>1914</v>
      </c>
      <c r="G122" s="200" t="s">
        <v>160</v>
      </c>
      <c r="H122" s="201">
        <v>5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42</v>
      </c>
      <c r="O122" s="8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189</v>
      </c>
      <c r="AT122" s="209" t="s">
        <v>148</v>
      </c>
      <c r="AU122" s="209" t="s">
        <v>81</v>
      </c>
      <c r="AY122" s="17" t="s">
        <v>145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79</v>
      </c>
      <c r="BK122" s="210">
        <f>ROUND(I122*H122,2)</f>
        <v>0</v>
      </c>
      <c r="BL122" s="17" t="s">
        <v>189</v>
      </c>
      <c r="BM122" s="209" t="s">
        <v>1915</v>
      </c>
    </row>
    <row r="123" s="2" customFormat="1" ht="16.5" customHeight="1">
      <c r="A123" s="38"/>
      <c r="B123" s="39"/>
      <c r="C123" s="238" t="s">
        <v>373</v>
      </c>
      <c r="D123" s="238" t="s">
        <v>724</v>
      </c>
      <c r="E123" s="239" t="s">
        <v>1916</v>
      </c>
      <c r="F123" s="240" t="s">
        <v>1917</v>
      </c>
      <c r="G123" s="241" t="s">
        <v>160</v>
      </c>
      <c r="H123" s="242">
        <v>4</v>
      </c>
      <c r="I123" s="243"/>
      <c r="J123" s="244">
        <f>ROUND(I123*H123,2)</f>
        <v>0</v>
      </c>
      <c r="K123" s="245"/>
      <c r="L123" s="246"/>
      <c r="M123" s="247" t="s">
        <v>19</v>
      </c>
      <c r="N123" s="248" t="s">
        <v>42</v>
      </c>
      <c r="O123" s="84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9" t="s">
        <v>245</v>
      </c>
      <c r="AT123" s="209" t="s">
        <v>724</v>
      </c>
      <c r="AU123" s="209" t="s">
        <v>81</v>
      </c>
      <c r="AY123" s="17" t="s">
        <v>145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79</v>
      </c>
      <c r="BK123" s="210">
        <f>ROUND(I123*H123,2)</f>
        <v>0</v>
      </c>
      <c r="BL123" s="17" t="s">
        <v>189</v>
      </c>
      <c r="BM123" s="209" t="s">
        <v>1918</v>
      </c>
    </row>
    <row r="124" s="2" customFormat="1" ht="16.5" customHeight="1">
      <c r="A124" s="38"/>
      <c r="B124" s="39"/>
      <c r="C124" s="238" t="s">
        <v>264</v>
      </c>
      <c r="D124" s="238" t="s">
        <v>724</v>
      </c>
      <c r="E124" s="239" t="s">
        <v>1919</v>
      </c>
      <c r="F124" s="240" t="s">
        <v>1920</v>
      </c>
      <c r="G124" s="241" t="s">
        <v>160</v>
      </c>
      <c r="H124" s="242">
        <v>1</v>
      </c>
      <c r="I124" s="243"/>
      <c r="J124" s="244">
        <f>ROUND(I124*H124,2)</f>
        <v>0</v>
      </c>
      <c r="K124" s="245"/>
      <c r="L124" s="246"/>
      <c r="M124" s="247" t="s">
        <v>19</v>
      </c>
      <c r="N124" s="248" t="s">
        <v>42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245</v>
      </c>
      <c r="AT124" s="209" t="s">
        <v>724</v>
      </c>
      <c r="AU124" s="209" t="s">
        <v>81</v>
      </c>
      <c r="AY124" s="17" t="s">
        <v>145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79</v>
      </c>
      <c r="BK124" s="210">
        <f>ROUND(I124*H124,2)</f>
        <v>0</v>
      </c>
      <c r="BL124" s="17" t="s">
        <v>189</v>
      </c>
      <c r="BM124" s="209" t="s">
        <v>1921</v>
      </c>
    </row>
    <row r="125" s="2" customFormat="1" ht="37.8" customHeight="1">
      <c r="A125" s="38"/>
      <c r="B125" s="39"/>
      <c r="C125" s="197" t="s">
        <v>383</v>
      </c>
      <c r="D125" s="197" t="s">
        <v>148</v>
      </c>
      <c r="E125" s="198" t="s">
        <v>1922</v>
      </c>
      <c r="F125" s="199" t="s">
        <v>1923</v>
      </c>
      <c r="G125" s="200" t="s">
        <v>160</v>
      </c>
      <c r="H125" s="201">
        <v>11</v>
      </c>
      <c r="I125" s="202"/>
      <c r="J125" s="203">
        <f>ROUND(I125*H125,2)</f>
        <v>0</v>
      </c>
      <c r="K125" s="204"/>
      <c r="L125" s="44"/>
      <c r="M125" s="205" t="s">
        <v>19</v>
      </c>
      <c r="N125" s="206" t="s">
        <v>42</v>
      </c>
      <c r="O125" s="84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9" t="s">
        <v>189</v>
      </c>
      <c r="AT125" s="209" t="s">
        <v>148</v>
      </c>
      <c r="AU125" s="209" t="s">
        <v>81</v>
      </c>
      <c r="AY125" s="17" t="s">
        <v>145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7" t="s">
        <v>79</v>
      </c>
      <c r="BK125" s="210">
        <f>ROUND(I125*H125,2)</f>
        <v>0</v>
      </c>
      <c r="BL125" s="17" t="s">
        <v>189</v>
      </c>
      <c r="BM125" s="209" t="s">
        <v>1924</v>
      </c>
    </row>
    <row r="126" s="2" customFormat="1" ht="16.5" customHeight="1">
      <c r="A126" s="38"/>
      <c r="B126" s="39"/>
      <c r="C126" s="238" t="s">
        <v>272</v>
      </c>
      <c r="D126" s="238" t="s">
        <v>724</v>
      </c>
      <c r="E126" s="239" t="s">
        <v>1925</v>
      </c>
      <c r="F126" s="240" t="s">
        <v>1926</v>
      </c>
      <c r="G126" s="241" t="s">
        <v>160</v>
      </c>
      <c r="H126" s="242">
        <v>11</v>
      </c>
      <c r="I126" s="243"/>
      <c r="J126" s="244">
        <f>ROUND(I126*H126,2)</f>
        <v>0</v>
      </c>
      <c r="K126" s="245"/>
      <c r="L126" s="246"/>
      <c r="M126" s="247" t="s">
        <v>19</v>
      </c>
      <c r="N126" s="248" t="s">
        <v>42</v>
      </c>
      <c r="O126" s="8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245</v>
      </c>
      <c r="AT126" s="209" t="s">
        <v>724</v>
      </c>
      <c r="AU126" s="209" t="s">
        <v>81</v>
      </c>
      <c r="AY126" s="17" t="s">
        <v>145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79</v>
      </c>
      <c r="BK126" s="210">
        <f>ROUND(I126*H126,2)</f>
        <v>0</v>
      </c>
      <c r="BL126" s="17" t="s">
        <v>189</v>
      </c>
      <c r="BM126" s="209" t="s">
        <v>1927</v>
      </c>
    </row>
    <row r="127" s="2" customFormat="1" ht="37.8" customHeight="1">
      <c r="A127" s="38"/>
      <c r="B127" s="39"/>
      <c r="C127" s="197" t="s">
        <v>393</v>
      </c>
      <c r="D127" s="197" t="s">
        <v>148</v>
      </c>
      <c r="E127" s="198" t="s">
        <v>1928</v>
      </c>
      <c r="F127" s="199" t="s">
        <v>1929</v>
      </c>
      <c r="G127" s="200" t="s">
        <v>160</v>
      </c>
      <c r="H127" s="201">
        <v>20</v>
      </c>
      <c r="I127" s="202"/>
      <c r="J127" s="203">
        <f>ROUND(I127*H127,2)</f>
        <v>0</v>
      </c>
      <c r="K127" s="204"/>
      <c r="L127" s="44"/>
      <c r="M127" s="205" t="s">
        <v>19</v>
      </c>
      <c r="N127" s="206" t="s">
        <v>42</v>
      </c>
      <c r="O127" s="84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9" t="s">
        <v>189</v>
      </c>
      <c r="AT127" s="209" t="s">
        <v>148</v>
      </c>
      <c r="AU127" s="209" t="s">
        <v>81</v>
      </c>
      <c r="AY127" s="17" t="s">
        <v>145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7" t="s">
        <v>79</v>
      </c>
      <c r="BK127" s="210">
        <f>ROUND(I127*H127,2)</f>
        <v>0</v>
      </c>
      <c r="BL127" s="17" t="s">
        <v>189</v>
      </c>
      <c r="BM127" s="209" t="s">
        <v>1930</v>
      </c>
    </row>
    <row r="128" s="2" customFormat="1" ht="16.5" customHeight="1">
      <c r="A128" s="38"/>
      <c r="B128" s="39"/>
      <c r="C128" s="238" t="s">
        <v>275</v>
      </c>
      <c r="D128" s="238" t="s">
        <v>724</v>
      </c>
      <c r="E128" s="239" t="s">
        <v>1931</v>
      </c>
      <c r="F128" s="240" t="s">
        <v>1932</v>
      </c>
      <c r="G128" s="241" t="s">
        <v>160</v>
      </c>
      <c r="H128" s="242">
        <v>14</v>
      </c>
      <c r="I128" s="243"/>
      <c r="J128" s="244">
        <f>ROUND(I128*H128,2)</f>
        <v>0</v>
      </c>
      <c r="K128" s="245"/>
      <c r="L128" s="246"/>
      <c r="M128" s="247" t="s">
        <v>19</v>
      </c>
      <c r="N128" s="248" t="s">
        <v>42</v>
      </c>
      <c r="O128" s="84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245</v>
      </c>
      <c r="AT128" s="209" t="s">
        <v>724</v>
      </c>
      <c r="AU128" s="209" t="s">
        <v>81</v>
      </c>
      <c r="AY128" s="17" t="s">
        <v>145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79</v>
      </c>
      <c r="BK128" s="210">
        <f>ROUND(I128*H128,2)</f>
        <v>0</v>
      </c>
      <c r="BL128" s="17" t="s">
        <v>189</v>
      </c>
      <c r="BM128" s="209" t="s">
        <v>1933</v>
      </c>
    </row>
    <row r="129" s="2" customFormat="1" ht="16.5" customHeight="1">
      <c r="A129" s="38"/>
      <c r="B129" s="39"/>
      <c r="C129" s="238" t="s">
        <v>404</v>
      </c>
      <c r="D129" s="238" t="s">
        <v>724</v>
      </c>
      <c r="E129" s="239" t="s">
        <v>1934</v>
      </c>
      <c r="F129" s="240" t="s">
        <v>1935</v>
      </c>
      <c r="G129" s="241" t="s">
        <v>160</v>
      </c>
      <c r="H129" s="242">
        <v>2</v>
      </c>
      <c r="I129" s="243"/>
      <c r="J129" s="244">
        <f>ROUND(I129*H129,2)</f>
        <v>0</v>
      </c>
      <c r="K129" s="245"/>
      <c r="L129" s="246"/>
      <c r="M129" s="247" t="s">
        <v>19</v>
      </c>
      <c r="N129" s="248" t="s">
        <v>42</v>
      </c>
      <c r="O129" s="84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9" t="s">
        <v>245</v>
      </c>
      <c r="AT129" s="209" t="s">
        <v>724</v>
      </c>
      <c r="AU129" s="209" t="s">
        <v>81</v>
      </c>
      <c r="AY129" s="17" t="s">
        <v>145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7" t="s">
        <v>79</v>
      </c>
      <c r="BK129" s="210">
        <f>ROUND(I129*H129,2)</f>
        <v>0</v>
      </c>
      <c r="BL129" s="17" t="s">
        <v>189</v>
      </c>
      <c r="BM129" s="209" t="s">
        <v>1936</v>
      </c>
    </row>
    <row r="130" s="2" customFormat="1" ht="16.5" customHeight="1">
      <c r="A130" s="38"/>
      <c r="B130" s="39"/>
      <c r="C130" s="238" t="s">
        <v>280</v>
      </c>
      <c r="D130" s="238" t="s">
        <v>724</v>
      </c>
      <c r="E130" s="239" t="s">
        <v>1937</v>
      </c>
      <c r="F130" s="240" t="s">
        <v>1938</v>
      </c>
      <c r="G130" s="241" t="s">
        <v>160</v>
      </c>
      <c r="H130" s="242">
        <v>4</v>
      </c>
      <c r="I130" s="243"/>
      <c r="J130" s="244">
        <f>ROUND(I130*H130,2)</f>
        <v>0</v>
      </c>
      <c r="K130" s="245"/>
      <c r="L130" s="246"/>
      <c r="M130" s="247" t="s">
        <v>19</v>
      </c>
      <c r="N130" s="248" t="s">
        <v>42</v>
      </c>
      <c r="O130" s="8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245</v>
      </c>
      <c r="AT130" s="209" t="s">
        <v>724</v>
      </c>
      <c r="AU130" s="209" t="s">
        <v>81</v>
      </c>
      <c r="AY130" s="17" t="s">
        <v>145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79</v>
      </c>
      <c r="BK130" s="210">
        <f>ROUND(I130*H130,2)</f>
        <v>0</v>
      </c>
      <c r="BL130" s="17" t="s">
        <v>189</v>
      </c>
      <c r="BM130" s="209" t="s">
        <v>1939</v>
      </c>
    </row>
    <row r="131" s="2" customFormat="1" ht="37.8" customHeight="1">
      <c r="A131" s="38"/>
      <c r="B131" s="39"/>
      <c r="C131" s="197" t="s">
        <v>417</v>
      </c>
      <c r="D131" s="197" t="s">
        <v>148</v>
      </c>
      <c r="E131" s="198" t="s">
        <v>1940</v>
      </c>
      <c r="F131" s="199" t="s">
        <v>1941</v>
      </c>
      <c r="G131" s="200" t="s">
        <v>160</v>
      </c>
      <c r="H131" s="201">
        <v>1</v>
      </c>
      <c r="I131" s="202"/>
      <c r="J131" s="203">
        <f>ROUND(I131*H131,2)</f>
        <v>0</v>
      </c>
      <c r="K131" s="204"/>
      <c r="L131" s="44"/>
      <c r="M131" s="205" t="s">
        <v>19</v>
      </c>
      <c r="N131" s="206" t="s">
        <v>42</v>
      </c>
      <c r="O131" s="84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9" t="s">
        <v>189</v>
      </c>
      <c r="AT131" s="209" t="s">
        <v>148</v>
      </c>
      <c r="AU131" s="209" t="s">
        <v>81</v>
      </c>
      <c r="AY131" s="17" t="s">
        <v>145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7" t="s">
        <v>79</v>
      </c>
      <c r="BK131" s="210">
        <f>ROUND(I131*H131,2)</f>
        <v>0</v>
      </c>
      <c r="BL131" s="17" t="s">
        <v>189</v>
      </c>
      <c r="BM131" s="209" t="s">
        <v>1942</v>
      </c>
    </row>
    <row r="132" s="2" customFormat="1" ht="16.5" customHeight="1">
      <c r="A132" s="38"/>
      <c r="B132" s="39"/>
      <c r="C132" s="238" t="s">
        <v>287</v>
      </c>
      <c r="D132" s="238" t="s">
        <v>724</v>
      </c>
      <c r="E132" s="239" t="s">
        <v>1943</v>
      </c>
      <c r="F132" s="240" t="s">
        <v>1944</v>
      </c>
      <c r="G132" s="241" t="s">
        <v>160</v>
      </c>
      <c r="H132" s="242">
        <v>1</v>
      </c>
      <c r="I132" s="243"/>
      <c r="J132" s="244">
        <f>ROUND(I132*H132,2)</f>
        <v>0</v>
      </c>
      <c r="K132" s="245"/>
      <c r="L132" s="246"/>
      <c r="M132" s="247" t="s">
        <v>19</v>
      </c>
      <c r="N132" s="248" t="s">
        <v>42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245</v>
      </c>
      <c r="AT132" s="209" t="s">
        <v>724</v>
      </c>
      <c r="AU132" s="209" t="s">
        <v>81</v>
      </c>
      <c r="AY132" s="17" t="s">
        <v>145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79</v>
      </c>
      <c r="BK132" s="210">
        <f>ROUND(I132*H132,2)</f>
        <v>0</v>
      </c>
      <c r="BL132" s="17" t="s">
        <v>189</v>
      </c>
      <c r="BM132" s="209" t="s">
        <v>1945</v>
      </c>
    </row>
    <row r="133" s="2" customFormat="1" ht="37.8" customHeight="1">
      <c r="A133" s="38"/>
      <c r="B133" s="39"/>
      <c r="C133" s="197" t="s">
        <v>425</v>
      </c>
      <c r="D133" s="197" t="s">
        <v>148</v>
      </c>
      <c r="E133" s="198" t="s">
        <v>1946</v>
      </c>
      <c r="F133" s="199" t="s">
        <v>1947</v>
      </c>
      <c r="G133" s="200" t="s">
        <v>160</v>
      </c>
      <c r="H133" s="201">
        <v>11</v>
      </c>
      <c r="I133" s="202"/>
      <c r="J133" s="203">
        <f>ROUND(I133*H133,2)</f>
        <v>0</v>
      </c>
      <c r="K133" s="204"/>
      <c r="L133" s="44"/>
      <c r="M133" s="205" t="s">
        <v>19</v>
      </c>
      <c r="N133" s="206" t="s">
        <v>42</v>
      </c>
      <c r="O133" s="84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189</v>
      </c>
      <c r="AT133" s="209" t="s">
        <v>148</v>
      </c>
      <c r="AU133" s="209" t="s">
        <v>81</v>
      </c>
      <c r="AY133" s="17" t="s">
        <v>145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79</v>
      </c>
      <c r="BK133" s="210">
        <f>ROUND(I133*H133,2)</f>
        <v>0</v>
      </c>
      <c r="BL133" s="17" t="s">
        <v>189</v>
      </c>
      <c r="BM133" s="209" t="s">
        <v>1948</v>
      </c>
    </row>
    <row r="134" s="2" customFormat="1" ht="16.5" customHeight="1">
      <c r="A134" s="38"/>
      <c r="B134" s="39"/>
      <c r="C134" s="238" t="s">
        <v>293</v>
      </c>
      <c r="D134" s="238" t="s">
        <v>724</v>
      </c>
      <c r="E134" s="239" t="s">
        <v>1949</v>
      </c>
      <c r="F134" s="240" t="s">
        <v>1950</v>
      </c>
      <c r="G134" s="241" t="s">
        <v>160</v>
      </c>
      <c r="H134" s="242">
        <v>11</v>
      </c>
      <c r="I134" s="243"/>
      <c r="J134" s="244">
        <f>ROUND(I134*H134,2)</f>
        <v>0</v>
      </c>
      <c r="K134" s="245"/>
      <c r="L134" s="246"/>
      <c r="M134" s="247" t="s">
        <v>19</v>
      </c>
      <c r="N134" s="248" t="s">
        <v>42</v>
      </c>
      <c r="O134" s="8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245</v>
      </c>
      <c r="AT134" s="209" t="s">
        <v>724</v>
      </c>
      <c r="AU134" s="209" t="s">
        <v>81</v>
      </c>
      <c r="AY134" s="17" t="s">
        <v>145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79</v>
      </c>
      <c r="BK134" s="210">
        <f>ROUND(I134*H134,2)</f>
        <v>0</v>
      </c>
      <c r="BL134" s="17" t="s">
        <v>189</v>
      </c>
      <c r="BM134" s="209" t="s">
        <v>1951</v>
      </c>
    </row>
    <row r="135" s="2" customFormat="1" ht="37.8" customHeight="1">
      <c r="A135" s="38"/>
      <c r="B135" s="39"/>
      <c r="C135" s="197" t="s">
        <v>433</v>
      </c>
      <c r="D135" s="197" t="s">
        <v>148</v>
      </c>
      <c r="E135" s="198" t="s">
        <v>1952</v>
      </c>
      <c r="F135" s="199" t="s">
        <v>1953</v>
      </c>
      <c r="G135" s="200" t="s">
        <v>160</v>
      </c>
      <c r="H135" s="201">
        <v>1</v>
      </c>
      <c r="I135" s="202"/>
      <c r="J135" s="203">
        <f>ROUND(I135*H135,2)</f>
        <v>0</v>
      </c>
      <c r="K135" s="204"/>
      <c r="L135" s="44"/>
      <c r="M135" s="205" t="s">
        <v>19</v>
      </c>
      <c r="N135" s="206" t="s">
        <v>42</v>
      </c>
      <c r="O135" s="84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189</v>
      </c>
      <c r="AT135" s="209" t="s">
        <v>148</v>
      </c>
      <c r="AU135" s="209" t="s">
        <v>81</v>
      </c>
      <c r="AY135" s="17" t="s">
        <v>145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79</v>
      </c>
      <c r="BK135" s="210">
        <f>ROUND(I135*H135,2)</f>
        <v>0</v>
      </c>
      <c r="BL135" s="17" t="s">
        <v>189</v>
      </c>
      <c r="BM135" s="209" t="s">
        <v>1954</v>
      </c>
    </row>
    <row r="136" s="2" customFormat="1" ht="16.5" customHeight="1">
      <c r="A136" s="38"/>
      <c r="B136" s="39"/>
      <c r="C136" s="238" t="s">
        <v>297</v>
      </c>
      <c r="D136" s="238" t="s">
        <v>724</v>
      </c>
      <c r="E136" s="239" t="s">
        <v>1955</v>
      </c>
      <c r="F136" s="240" t="s">
        <v>1956</v>
      </c>
      <c r="G136" s="241" t="s">
        <v>160</v>
      </c>
      <c r="H136" s="242">
        <v>1</v>
      </c>
      <c r="I136" s="243"/>
      <c r="J136" s="244">
        <f>ROUND(I136*H136,2)</f>
        <v>0</v>
      </c>
      <c r="K136" s="245"/>
      <c r="L136" s="246"/>
      <c r="M136" s="247" t="s">
        <v>19</v>
      </c>
      <c r="N136" s="248" t="s">
        <v>42</v>
      </c>
      <c r="O136" s="8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245</v>
      </c>
      <c r="AT136" s="209" t="s">
        <v>724</v>
      </c>
      <c r="AU136" s="209" t="s">
        <v>81</v>
      </c>
      <c r="AY136" s="17" t="s">
        <v>145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79</v>
      </c>
      <c r="BK136" s="210">
        <f>ROUND(I136*H136,2)</f>
        <v>0</v>
      </c>
      <c r="BL136" s="17" t="s">
        <v>189</v>
      </c>
      <c r="BM136" s="209" t="s">
        <v>1957</v>
      </c>
    </row>
    <row r="137" s="2" customFormat="1" ht="33" customHeight="1">
      <c r="A137" s="38"/>
      <c r="B137" s="39"/>
      <c r="C137" s="197" t="s">
        <v>443</v>
      </c>
      <c r="D137" s="197" t="s">
        <v>148</v>
      </c>
      <c r="E137" s="198" t="s">
        <v>1958</v>
      </c>
      <c r="F137" s="199" t="s">
        <v>1959</v>
      </c>
      <c r="G137" s="200" t="s">
        <v>160</v>
      </c>
      <c r="H137" s="201">
        <v>9</v>
      </c>
      <c r="I137" s="202"/>
      <c r="J137" s="203">
        <f>ROUND(I137*H137,2)</f>
        <v>0</v>
      </c>
      <c r="K137" s="204"/>
      <c r="L137" s="44"/>
      <c r="M137" s="205" t="s">
        <v>19</v>
      </c>
      <c r="N137" s="206" t="s">
        <v>42</v>
      </c>
      <c r="O137" s="84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9" t="s">
        <v>189</v>
      </c>
      <c r="AT137" s="209" t="s">
        <v>148</v>
      </c>
      <c r="AU137" s="209" t="s">
        <v>81</v>
      </c>
      <c r="AY137" s="17" t="s">
        <v>145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7" t="s">
        <v>79</v>
      </c>
      <c r="BK137" s="210">
        <f>ROUND(I137*H137,2)</f>
        <v>0</v>
      </c>
      <c r="BL137" s="17" t="s">
        <v>189</v>
      </c>
      <c r="BM137" s="209" t="s">
        <v>1960</v>
      </c>
    </row>
    <row r="138" s="2" customFormat="1" ht="16.5" customHeight="1">
      <c r="A138" s="38"/>
      <c r="B138" s="39"/>
      <c r="C138" s="238" t="s">
        <v>304</v>
      </c>
      <c r="D138" s="238" t="s">
        <v>724</v>
      </c>
      <c r="E138" s="239" t="s">
        <v>1961</v>
      </c>
      <c r="F138" s="240" t="s">
        <v>1962</v>
      </c>
      <c r="G138" s="241" t="s">
        <v>160</v>
      </c>
      <c r="H138" s="242">
        <v>7</v>
      </c>
      <c r="I138" s="243"/>
      <c r="J138" s="244">
        <f>ROUND(I138*H138,2)</f>
        <v>0</v>
      </c>
      <c r="K138" s="245"/>
      <c r="L138" s="246"/>
      <c r="M138" s="247" t="s">
        <v>19</v>
      </c>
      <c r="N138" s="248" t="s">
        <v>42</v>
      </c>
      <c r="O138" s="8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245</v>
      </c>
      <c r="AT138" s="209" t="s">
        <v>724</v>
      </c>
      <c r="AU138" s="209" t="s">
        <v>81</v>
      </c>
      <c r="AY138" s="17" t="s">
        <v>145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79</v>
      </c>
      <c r="BK138" s="210">
        <f>ROUND(I138*H138,2)</f>
        <v>0</v>
      </c>
      <c r="BL138" s="17" t="s">
        <v>189</v>
      </c>
      <c r="BM138" s="209" t="s">
        <v>1963</v>
      </c>
    </row>
    <row r="139" s="2" customFormat="1" ht="16.5" customHeight="1">
      <c r="A139" s="38"/>
      <c r="B139" s="39"/>
      <c r="C139" s="238" t="s">
        <v>454</v>
      </c>
      <c r="D139" s="238" t="s">
        <v>724</v>
      </c>
      <c r="E139" s="239" t="s">
        <v>1964</v>
      </c>
      <c r="F139" s="240" t="s">
        <v>1965</v>
      </c>
      <c r="G139" s="241" t="s">
        <v>160</v>
      </c>
      <c r="H139" s="242">
        <v>2</v>
      </c>
      <c r="I139" s="243"/>
      <c r="J139" s="244">
        <f>ROUND(I139*H139,2)</f>
        <v>0</v>
      </c>
      <c r="K139" s="245"/>
      <c r="L139" s="246"/>
      <c r="M139" s="247" t="s">
        <v>19</v>
      </c>
      <c r="N139" s="248" t="s">
        <v>42</v>
      </c>
      <c r="O139" s="84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245</v>
      </c>
      <c r="AT139" s="209" t="s">
        <v>724</v>
      </c>
      <c r="AU139" s="209" t="s">
        <v>81</v>
      </c>
      <c r="AY139" s="17" t="s">
        <v>145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79</v>
      </c>
      <c r="BK139" s="210">
        <f>ROUND(I139*H139,2)</f>
        <v>0</v>
      </c>
      <c r="BL139" s="17" t="s">
        <v>189</v>
      </c>
      <c r="BM139" s="209" t="s">
        <v>1966</v>
      </c>
    </row>
    <row r="140" s="2" customFormat="1" ht="37.8" customHeight="1">
      <c r="A140" s="38"/>
      <c r="B140" s="39"/>
      <c r="C140" s="197" t="s">
        <v>307</v>
      </c>
      <c r="D140" s="197" t="s">
        <v>148</v>
      </c>
      <c r="E140" s="198" t="s">
        <v>1967</v>
      </c>
      <c r="F140" s="199" t="s">
        <v>1968</v>
      </c>
      <c r="G140" s="200" t="s">
        <v>160</v>
      </c>
      <c r="H140" s="201">
        <v>1</v>
      </c>
      <c r="I140" s="202"/>
      <c r="J140" s="203">
        <f>ROUND(I140*H140,2)</f>
        <v>0</v>
      </c>
      <c r="K140" s="204"/>
      <c r="L140" s="44"/>
      <c r="M140" s="205" t="s">
        <v>19</v>
      </c>
      <c r="N140" s="206" t="s">
        <v>42</v>
      </c>
      <c r="O140" s="8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9" t="s">
        <v>189</v>
      </c>
      <c r="AT140" s="209" t="s">
        <v>148</v>
      </c>
      <c r="AU140" s="209" t="s">
        <v>81</v>
      </c>
      <c r="AY140" s="17" t="s">
        <v>145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7" t="s">
        <v>79</v>
      </c>
      <c r="BK140" s="210">
        <f>ROUND(I140*H140,2)</f>
        <v>0</v>
      </c>
      <c r="BL140" s="17" t="s">
        <v>189</v>
      </c>
      <c r="BM140" s="209" t="s">
        <v>1969</v>
      </c>
    </row>
    <row r="141" s="2" customFormat="1" ht="21.75" customHeight="1">
      <c r="A141" s="38"/>
      <c r="B141" s="39"/>
      <c r="C141" s="238" t="s">
        <v>472</v>
      </c>
      <c r="D141" s="238" t="s">
        <v>724</v>
      </c>
      <c r="E141" s="239" t="s">
        <v>1970</v>
      </c>
      <c r="F141" s="240" t="s">
        <v>1971</v>
      </c>
      <c r="G141" s="241" t="s">
        <v>160</v>
      </c>
      <c r="H141" s="242">
        <v>1</v>
      </c>
      <c r="I141" s="243"/>
      <c r="J141" s="244">
        <f>ROUND(I141*H141,2)</f>
        <v>0</v>
      </c>
      <c r="K141" s="245"/>
      <c r="L141" s="246"/>
      <c r="M141" s="247" t="s">
        <v>19</v>
      </c>
      <c r="N141" s="248" t="s">
        <v>42</v>
      </c>
      <c r="O141" s="8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245</v>
      </c>
      <c r="AT141" s="209" t="s">
        <v>724</v>
      </c>
      <c r="AU141" s="209" t="s">
        <v>81</v>
      </c>
      <c r="AY141" s="17" t="s">
        <v>145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79</v>
      </c>
      <c r="BK141" s="210">
        <f>ROUND(I141*H141,2)</f>
        <v>0</v>
      </c>
      <c r="BL141" s="17" t="s">
        <v>189</v>
      </c>
      <c r="BM141" s="209" t="s">
        <v>1972</v>
      </c>
    </row>
    <row r="142" s="2" customFormat="1" ht="24.15" customHeight="1">
      <c r="A142" s="38"/>
      <c r="B142" s="39"/>
      <c r="C142" s="197" t="s">
        <v>313</v>
      </c>
      <c r="D142" s="197" t="s">
        <v>148</v>
      </c>
      <c r="E142" s="198" t="s">
        <v>1973</v>
      </c>
      <c r="F142" s="199" t="s">
        <v>1974</v>
      </c>
      <c r="G142" s="200" t="s">
        <v>206</v>
      </c>
      <c r="H142" s="201">
        <v>32</v>
      </c>
      <c r="I142" s="202"/>
      <c r="J142" s="203">
        <f>ROUND(I142*H142,2)</f>
        <v>0</v>
      </c>
      <c r="K142" s="204"/>
      <c r="L142" s="44"/>
      <c r="M142" s="205" t="s">
        <v>19</v>
      </c>
      <c r="N142" s="206" t="s">
        <v>42</v>
      </c>
      <c r="O142" s="84"/>
      <c r="P142" s="207">
        <f>O142*H142</f>
        <v>0</v>
      </c>
      <c r="Q142" s="207">
        <v>0.00017000000000000001</v>
      </c>
      <c r="R142" s="207">
        <f>Q142*H142</f>
        <v>0.0054400000000000004</v>
      </c>
      <c r="S142" s="207">
        <v>0</v>
      </c>
      <c r="T142" s="20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189</v>
      </c>
      <c r="AT142" s="209" t="s">
        <v>148</v>
      </c>
      <c r="AU142" s="209" t="s">
        <v>81</v>
      </c>
      <c r="AY142" s="17" t="s">
        <v>145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79</v>
      </c>
      <c r="BK142" s="210">
        <f>ROUND(I142*H142,2)</f>
        <v>0</v>
      </c>
      <c r="BL142" s="17" t="s">
        <v>189</v>
      </c>
      <c r="BM142" s="209" t="s">
        <v>1975</v>
      </c>
    </row>
    <row r="143" s="2" customFormat="1" ht="33" customHeight="1">
      <c r="A143" s="38"/>
      <c r="B143" s="39"/>
      <c r="C143" s="197" t="s">
        <v>495</v>
      </c>
      <c r="D143" s="197" t="s">
        <v>148</v>
      </c>
      <c r="E143" s="198" t="s">
        <v>1976</v>
      </c>
      <c r="F143" s="199" t="s">
        <v>1977</v>
      </c>
      <c r="G143" s="200" t="s">
        <v>206</v>
      </c>
      <c r="H143" s="201">
        <v>38</v>
      </c>
      <c r="I143" s="202"/>
      <c r="J143" s="203">
        <f>ROUND(I143*H143,2)</f>
        <v>0</v>
      </c>
      <c r="K143" s="204"/>
      <c r="L143" s="44"/>
      <c r="M143" s="205" t="s">
        <v>19</v>
      </c>
      <c r="N143" s="206" t="s">
        <v>42</v>
      </c>
      <c r="O143" s="84"/>
      <c r="P143" s="207">
        <f>O143*H143</f>
        <v>0</v>
      </c>
      <c r="Q143" s="207">
        <v>0.00022000000000000001</v>
      </c>
      <c r="R143" s="207">
        <f>Q143*H143</f>
        <v>0.0083600000000000011</v>
      </c>
      <c r="S143" s="207">
        <v>0</v>
      </c>
      <c r="T143" s="20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9" t="s">
        <v>189</v>
      </c>
      <c r="AT143" s="209" t="s">
        <v>148</v>
      </c>
      <c r="AU143" s="209" t="s">
        <v>81</v>
      </c>
      <c r="AY143" s="17" t="s">
        <v>145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7" t="s">
        <v>79</v>
      </c>
      <c r="BK143" s="210">
        <f>ROUND(I143*H143,2)</f>
        <v>0</v>
      </c>
      <c r="BL143" s="17" t="s">
        <v>189</v>
      </c>
      <c r="BM143" s="209" t="s">
        <v>1978</v>
      </c>
    </row>
    <row r="144" s="2" customFormat="1" ht="33" customHeight="1">
      <c r="A144" s="38"/>
      <c r="B144" s="39"/>
      <c r="C144" s="197" t="s">
        <v>322</v>
      </c>
      <c r="D144" s="197" t="s">
        <v>148</v>
      </c>
      <c r="E144" s="198" t="s">
        <v>1979</v>
      </c>
      <c r="F144" s="199" t="s">
        <v>1980</v>
      </c>
      <c r="G144" s="200" t="s">
        <v>206</v>
      </c>
      <c r="H144" s="201">
        <v>1</v>
      </c>
      <c r="I144" s="202"/>
      <c r="J144" s="203">
        <f>ROUND(I144*H144,2)</f>
        <v>0</v>
      </c>
      <c r="K144" s="204"/>
      <c r="L144" s="44"/>
      <c r="M144" s="260" t="s">
        <v>19</v>
      </c>
      <c r="N144" s="261" t="s">
        <v>42</v>
      </c>
      <c r="O144" s="262"/>
      <c r="P144" s="263">
        <f>O144*H144</f>
        <v>0</v>
      </c>
      <c r="Q144" s="263">
        <v>0.00027999999999999998</v>
      </c>
      <c r="R144" s="263">
        <f>Q144*H144</f>
        <v>0.00027999999999999998</v>
      </c>
      <c r="S144" s="263">
        <v>0</v>
      </c>
      <c r="T144" s="26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9" t="s">
        <v>189</v>
      </c>
      <c r="AT144" s="209" t="s">
        <v>148</v>
      </c>
      <c r="AU144" s="209" t="s">
        <v>81</v>
      </c>
      <c r="AY144" s="17" t="s">
        <v>145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7" t="s">
        <v>79</v>
      </c>
      <c r="BK144" s="210">
        <f>ROUND(I144*H144,2)</f>
        <v>0</v>
      </c>
      <c r="BL144" s="17" t="s">
        <v>189</v>
      </c>
      <c r="BM144" s="209" t="s">
        <v>1981</v>
      </c>
    </row>
    <row r="145" s="2" customFormat="1" ht="6.96" customHeight="1">
      <c r="A145" s="38"/>
      <c r="B145" s="59"/>
      <c r="C145" s="60"/>
      <c r="D145" s="60"/>
      <c r="E145" s="60"/>
      <c r="F145" s="60"/>
      <c r="G145" s="60"/>
      <c r="H145" s="60"/>
      <c r="I145" s="60"/>
      <c r="J145" s="60"/>
      <c r="K145" s="60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rjfqAYkwYANDBVRXFm7Gy2FciBr/xBqqXO7u/UVVC+1lb8fSVysMeDQZAr2ogdkb3ZC+zhAGL8lbFh5uvfVDmw==" hashValue="tRvNXXWRg/trKiZcrKqiA77K12SctBZH1lPMDJeHKX690Lc0NmzxHEJe2hLdy5+kpP44zxUzBN5RRsjS66g85g==" algorithmName="SHA-512" password="CC35"/>
  <autoFilter ref="C82:K14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SOŠ Nové Město na Moravě- Rekonstrukce sociálních zařízeních 1.NP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1982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100</v>
      </c>
      <c r="G12" s="38"/>
      <c r="H12" s="38"/>
      <c r="I12" s="132" t="s">
        <v>23</v>
      </c>
      <c r="J12" s="137" t="str">
        <f>'Rekapitulace stavby'!AN8</f>
        <v>22. 2. 2023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Kraj Vysočina, Žižkova 57, Jihlava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1983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ROUND((SUM(BE84:BE180)),  2)</f>
        <v>0</v>
      </c>
      <c r="G33" s="38"/>
      <c r="H33" s="38"/>
      <c r="I33" s="148">
        <v>0.20999999999999999</v>
      </c>
      <c r="J33" s="147">
        <f>ROUND(((SUM(BE84:BE180))*I33),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ROUND((SUM(BF84:BF180)),  2)</f>
        <v>0</v>
      </c>
      <c r="G34" s="38"/>
      <c r="H34" s="38"/>
      <c r="I34" s="148">
        <v>0.14999999999999999</v>
      </c>
      <c r="J34" s="147">
        <f>ROUND(((SUM(BF84:BF180))*I34),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ROUND((SUM(BG84:BG180)),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ROUND((SUM(BH84:BH180)),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ROUND((SUM(BI84:BI180)),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SOŠ Nové Město na Moravě- Rekonstrukce sociálních zařízeních 1.NP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05 - elektrické rozvody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Nové Město na Moravě</v>
      </c>
      <c r="G52" s="40"/>
      <c r="H52" s="40"/>
      <c r="I52" s="32" t="s">
        <v>23</v>
      </c>
      <c r="J52" s="72" t="str">
        <f>IF(J12="","",J12)</f>
        <v>22. 2. 2023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 Vysočina, Žižkova 57, Jihlava</v>
      </c>
      <c r="G54" s="40"/>
      <c r="H54" s="40"/>
      <c r="I54" s="32" t="s">
        <v>31</v>
      </c>
      <c r="J54" s="36" t="str">
        <f>E21</f>
        <v>Jaroslav Novotný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Filip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1984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1985</v>
      </c>
      <c r="E61" s="168"/>
      <c r="F61" s="168"/>
      <c r="G61" s="168"/>
      <c r="H61" s="168"/>
      <c r="I61" s="168"/>
      <c r="J61" s="169">
        <f>J90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1986</v>
      </c>
      <c r="E62" s="168"/>
      <c r="F62" s="168"/>
      <c r="G62" s="168"/>
      <c r="H62" s="168"/>
      <c r="I62" s="168"/>
      <c r="J62" s="169">
        <f>J144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1987</v>
      </c>
      <c r="E63" s="168"/>
      <c r="F63" s="168"/>
      <c r="G63" s="168"/>
      <c r="H63" s="168"/>
      <c r="I63" s="168"/>
      <c r="J63" s="169">
        <f>J164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4" customFormat="1" ht="19.92" customHeight="1">
      <c r="A64" s="14"/>
      <c r="B64" s="252"/>
      <c r="C64" s="253"/>
      <c r="D64" s="254" t="s">
        <v>1988</v>
      </c>
      <c r="E64" s="255"/>
      <c r="F64" s="255"/>
      <c r="G64" s="255"/>
      <c r="H64" s="255"/>
      <c r="I64" s="255"/>
      <c r="J64" s="256">
        <f>J177</f>
        <v>0</v>
      </c>
      <c r="K64" s="253"/>
      <c r="L64" s="257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130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0" t="str">
        <f>E7</f>
        <v>SOŠ Nové Město na Moravě- Rekonstrukce sociálních zařízeních 1.NP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98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05 - elektrické rozvody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Nové Město na Moravě</v>
      </c>
      <c r="G78" s="40"/>
      <c r="H78" s="40"/>
      <c r="I78" s="32" t="s">
        <v>23</v>
      </c>
      <c r="J78" s="72" t="str">
        <f>IF(J12="","",J12)</f>
        <v>22. 2. 2023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Kraj Vysočina, Žižkova 57, Jihlava</v>
      </c>
      <c r="G80" s="40"/>
      <c r="H80" s="40"/>
      <c r="I80" s="32" t="s">
        <v>31</v>
      </c>
      <c r="J80" s="36" t="str">
        <f>E21</f>
        <v>Jaroslav Novotný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Filip Marek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131</v>
      </c>
      <c r="D83" s="174" t="s">
        <v>56</v>
      </c>
      <c r="E83" s="174" t="s">
        <v>52</v>
      </c>
      <c r="F83" s="174" t="s">
        <v>53</v>
      </c>
      <c r="G83" s="174" t="s">
        <v>132</v>
      </c>
      <c r="H83" s="174" t="s">
        <v>133</v>
      </c>
      <c r="I83" s="174" t="s">
        <v>134</v>
      </c>
      <c r="J83" s="175" t="s">
        <v>103</v>
      </c>
      <c r="K83" s="176" t="s">
        <v>135</v>
      </c>
      <c r="L83" s="177"/>
      <c r="M83" s="92" t="s">
        <v>19</v>
      </c>
      <c r="N83" s="93" t="s">
        <v>41</v>
      </c>
      <c r="O83" s="93" t="s">
        <v>136</v>
      </c>
      <c r="P83" s="93" t="s">
        <v>137</v>
      </c>
      <c r="Q83" s="93" t="s">
        <v>138</v>
      </c>
      <c r="R83" s="93" t="s">
        <v>139</v>
      </c>
      <c r="S83" s="93" t="s">
        <v>140</v>
      </c>
      <c r="T83" s="94" t="s">
        <v>141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142</v>
      </c>
      <c r="D84" s="40"/>
      <c r="E84" s="40"/>
      <c r="F84" s="40"/>
      <c r="G84" s="40"/>
      <c r="H84" s="40"/>
      <c r="I84" s="40"/>
      <c r="J84" s="178">
        <f>BK84</f>
        <v>0</v>
      </c>
      <c r="K84" s="40"/>
      <c r="L84" s="44"/>
      <c r="M84" s="95"/>
      <c r="N84" s="179"/>
      <c r="O84" s="96"/>
      <c r="P84" s="180">
        <f>P85+P90+P144+P164</f>
        <v>0</v>
      </c>
      <c r="Q84" s="96"/>
      <c r="R84" s="180">
        <f>R85+R90+R144+R164</f>
        <v>0</v>
      </c>
      <c r="S84" s="96"/>
      <c r="T84" s="181">
        <f>T85+T90+T144+T164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104</v>
      </c>
      <c r="BK84" s="182">
        <f>BK85+BK90+BK144+BK164</f>
        <v>0</v>
      </c>
    </row>
    <row r="85" s="11" customFormat="1" ht="25.92" customHeight="1">
      <c r="A85" s="11"/>
      <c r="B85" s="183"/>
      <c r="C85" s="184"/>
      <c r="D85" s="185" t="s">
        <v>70</v>
      </c>
      <c r="E85" s="186" t="s">
        <v>1989</v>
      </c>
      <c r="F85" s="186" t="s">
        <v>1990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SUM(P86:P89)</f>
        <v>0</v>
      </c>
      <c r="Q85" s="191"/>
      <c r="R85" s="192">
        <f>SUM(R86:R89)</f>
        <v>0</v>
      </c>
      <c r="S85" s="191"/>
      <c r="T85" s="193">
        <f>SUM(T86:T89)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79</v>
      </c>
      <c r="AT85" s="195" t="s">
        <v>70</v>
      </c>
      <c r="AU85" s="195" t="s">
        <v>71</v>
      </c>
      <c r="AY85" s="194" t="s">
        <v>145</v>
      </c>
      <c r="BK85" s="196">
        <f>SUM(BK86:BK89)</f>
        <v>0</v>
      </c>
    </row>
    <row r="86" s="2" customFormat="1" ht="16.5" customHeight="1">
      <c r="A86" s="38"/>
      <c r="B86" s="39"/>
      <c r="C86" s="197" t="s">
        <v>79</v>
      </c>
      <c r="D86" s="197" t="s">
        <v>148</v>
      </c>
      <c r="E86" s="198" t="s">
        <v>1991</v>
      </c>
      <c r="F86" s="199" t="s">
        <v>1992</v>
      </c>
      <c r="G86" s="200" t="s">
        <v>381</v>
      </c>
      <c r="H86" s="201">
        <v>1</v>
      </c>
      <c r="I86" s="202"/>
      <c r="J86" s="203">
        <f>ROUND(I86*H86,2)</f>
        <v>0</v>
      </c>
      <c r="K86" s="204"/>
      <c r="L86" s="44"/>
      <c r="M86" s="205" t="s">
        <v>19</v>
      </c>
      <c r="N86" s="206" t="s">
        <v>42</v>
      </c>
      <c r="O86" s="84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9" t="s">
        <v>152</v>
      </c>
      <c r="AT86" s="209" t="s">
        <v>148</v>
      </c>
      <c r="AU86" s="209" t="s">
        <v>79</v>
      </c>
      <c r="AY86" s="17" t="s">
        <v>145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7" t="s">
        <v>79</v>
      </c>
      <c r="BK86" s="210">
        <f>ROUND(I86*H86,2)</f>
        <v>0</v>
      </c>
      <c r="BL86" s="17" t="s">
        <v>152</v>
      </c>
      <c r="BM86" s="209" t="s">
        <v>81</v>
      </c>
    </row>
    <row r="87" s="2" customFormat="1">
      <c r="A87" s="38"/>
      <c r="B87" s="39"/>
      <c r="C87" s="40"/>
      <c r="D87" s="213" t="s">
        <v>161</v>
      </c>
      <c r="E87" s="40"/>
      <c r="F87" s="234" t="s">
        <v>1993</v>
      </c>
      <c r="G87" s="40"/>
      <c r="H87" s="40"/>
      <c r="I87" s="235"/>
      <c r="J87" s="40"/>
      <c r="K87" s="40"/>
      <c r="L87" s="44"/>
      <c r="M87" s="236"/>
      <c r="N87" s="237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161</v>
      </c>
      <c r="AU87" s="17" t="s">
        <v>79</v>
      </c>
    </row>
    <row r="88" s="2" customFormat="1" ht="21.75" customHeight="1">
      <c r="A88" s="38"/>
      <c r="B88" s="39"/>
      <c r="C88" s="197" t="s">
        <v>81</v>
      </c>
      <c r="D88" s="197" t="s">
        <v>148</v>
      </c>
      <c r="E88" s="198" t="s">
        <v>1994</v>
      </c>
      <c r="F88" s="199" t="s">
        <v>1995</v>
      </c>
      <c r="G88" s="200" t="s">
        <v>381</v>
      </c>
      <c r="H88" s="201">
        <v>1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42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152</v>
      </c>
      <c r="AT88" s="209" t="s">
        <v>148</v>
      </c>
      <c r="AU88" s="209" t="s">
        <v>79</v>
      </c>
      <c r="AY88" s="17" t="s">
        <v>145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79</v>
      </c>
      <c r="BK88" s="210">
        <f>ROUND(I88*H88,2)</f>
        <v>0</v>
      </c>
      <c r="BL88" s="17" t="s">
        <v>152</v>
      </c>
      <c r="BM88" s="209" t="s">
        <v>152</v>
      </c>
    </row>
    <row r="89" s="2" customFormat="1">
      <c r="A89" s="38"/>
      <c r="B89" s="39"/>
      <c r="C89" s="40"/>
      <c r="D89" s="213" t="s">
        <v>161</v>
      </c>
      <c r="E89" s="40"/>
      <c r="F89" s="234" t="s">
        <v>1996</v>
      </c>
      <c r="G89" s="40"/>
      <c r="H89" s="40"/>
      <c r="I89" s="235"/>
      <c r="J89" s="40"/>
      <c r="K89" s="40"/>
      <c r="L89" s="44"/>
      <c r="M89" s="236"/>
      <c r="N89" s="237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161</v>
      </c>
      <c r="AU89" s="17" t="s">
        <v>79</v>
      </c>
    </row>
    <row r="90" s="11" customFormat="1" ht="25.92" customHeight="1">
      <c r="A90" s="11"/>
      <c r="B90" s="183"/>
      <c r="C90" s="184"/>
      <c r="D90" s="185" t="s">
        <v>70</v>
      </c>
      <c r="E90" s="186" t="s">
        <v>1997</v>
      </c>
      <c r="F90" s="186" t="s">
        <v>1998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SUM(P91:P143)</f>
        <v>0</v>
      </c>
      <c r="Q90" s="191"/>
      <c r="R90" s="192">
        <f>SUM(R91:R143)</f>
        <v>0</v>
      </c>
      <c r="S90" s="191"/>
      <c r="T90" s="193">
        <f>SUM(T91:T143)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79</v>
      </c>
      <c r="AT90" s="195" t="s">
        <v>70</v>
      </c>
      <c r="AU90" s="195" t="s">
        <v>71</v>
      </c>
      <c r="AY90" s="194" t="s">
        <v>145</v>
      </c>
      <c r="BK90" s="196">
        <f>SUM(BK91:BK143)</f>
        <v>0</v>
      </c>
    </row>
    <row r="91" s="2" customFormat="1" ht="16.5" customHeight="1">
      <c r="A91" s="38"/>
      <c r="B91" s="39"/>
      <c r="C91" s="197" t="s">
        <v>163</v>
      </c>
      <c r="D91" s="197" t="s">
        <v>148</v>
      </c>
      <c r="E91" s="198" t="s">
        <v>1999</v>
      </c>
      <c r="F91" s="199" t="s">
        <v>2000</v>
      </c>
      <c r="G91" s="200" t="s">
        <v>206</v>
      </c>
      <c r="H91" s="201">
        <v>240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42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152</v>
      </c>
      <c r="AT91" s="209" t="s">
        <v>148</v>
      </c>
      <c r="AU91" s="209" t="s">
        <v>79</v>
      </c>
      <c r="AY91" s="17" t="s">
        <v>145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79</v>
      </c>
      <c r="BK91" s="210">
        <f>ROUND(I91*H91,2)</f>
        <v>0</v>
      </c>
      <c r="BL91" s="17" t="s">
        <v>152</v>
      </c>
      <c r="BM91" s="209" t="s">
        <v>167</v>
      </c>
    </row>
    <row r="92" s="2" customFormat="1">
      <c r="A92" s="38"/>
      <c r="B92" s="39"/>
      <c r="C92" s="40"/>
      <c r="D92" s="213" t="s">
        <v>161</v>
      </c>
      <c r="E92" s="40"/>
      <c r="F92" s="234" t="s">
        <v>2001</v>
      </c>
      <c r="G92" s="40"/>
      <c r="H92" s="40"/>
      <c r="I92" s="235"/>
      <c r="J92" s="40"/>
      <c r="K92" s="40"/>
      <c r="L92" s="44"/>
      <c r="M92" s="236"/>
      <c r="N92" s="237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161</v>
      </c>
      <c r="AU92" s="17" t="s">
        <v>79</v>
      </c>
    </row>
    <row r="93" s="2" customFormat="1" ht="16.5" customHeight="1">
      <c r="A93" s="38"/>
      <c r="B93" s="39"/>
      <c r="C93" s="197" t="s">
        <v>152</v>
      </c>
      <c r="D93" s="197" t="s">
        <v>148</v>
      </c>
      <c r="E93" s="198" t="s">
        <v>2002</v>
      </c>
      <c r="F93" s="199" t="s">
        <v>2003</v>
      </c>
      <c r="G93" s="200" t="s">
        <v>206</v>
      </c>
      <c r="H93" s="201">
        <v>820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42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152</v>
      </c>
      <c r="AT93" s="209" t="s">
        <v>148</v>
      </c>
      <c r="AU93" s="209" t="s">
        <v>79</v>
      </c>
      <c r="AY93" s="17" t="s">
        <v>145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79</v>
      </c>
      <c r="BK93" s="210">
        <f>ROUND(I93*H93,2)</f>
        <v>0</v>
      </c>
      <c r="BL93" s="17" t="s">
        <v>152</v>
      </c>
      <c r="BM93" s="209" t="s">
        <v>171</v>
      </c>
    </row>
    <row r="94" s="2" customFormat="1">
      <c r="A94" s="38"/>
      <c r="B94" s="39"/>
      <c r="C94" s="40"/>
      <c r="D94" s="213" t="s">
        <v>161</v>
      </c>
      <c r="E94" s="40"/>
      <c r="F94" s="234" t="s">
        <v>2001</v>
      </c>
      <c r="G94" s="40"/>
      <c r="H94" s="40"/>
      <c r="I94" s="235"/>
      <c r="J94" s="40"/>
      <c r="K94" s="40"/>
      <c r="L94" s="44"/>
      <c r="M94" s="236"/>
      <c r="N94" s="237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161</v>
      </c>
      <c r="AU94" s="17" t="s">
        <v>79</v>
      </c>
    </row>
    <row r="95" s="2" customFormat="1" ht="16.5" customHeight="1">
      <c r="A95" s="38"/>
      <c r="B95" s="39"/>
      <c r="C95" s="197" t="s">
        <v>168</v>
      </c>
      <c r="D95" s="197" t="s">
        <v>148</v>
      </c>
      <c r="E95" s="198" t="s">
        <v>2004</v>
      </c>
      <c r="F95" s="199" t="s">
        <v>2005</v>
      </c>
      <c r="G95" s="200" t="s">
        <v>206</v>
      </c>
      <c r="H95" s="201">
        <v>550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42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152</v>
      </c>
      <c r="AT95" s="209" t="s">
        <v>148</v>
      </c>
      <c r="AU95" s="209" t="s">
        <v>79</v>
      </c>
      <c r="AY95" s="17" t="s">
        <v>145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79</v>
      </c>
      <c r="BK95" s="210">
        <f>ROUND(I95*H95,2)</f>
        <v>0</v>
      </c>
      <c r="BL95" s="17" t="s">
        <v>152</v>
      </c>
      <c r="BM95" s="209" t="s">
        <v>175</v>
      </c>
    </row>
    <row r="96" s="2" customFormat="1">
      <c r="A96" s="38"/>
      <c r="B96" s="39"/>
      <c r="C96" s="40"/>
      <c r="D96" s="213" t="s">
        <v>161</v>
      </c>
      <c r="E96" s="40"/>
      <c r="F96" s="234" t="s">
        <v>2001</v>
      </c>
      <c r="G96" s="40"/>
      <c r="H96" s="40"/>
      <c r="I96" s="235"/>
      <c r="J96" s="40"/>
      <c r="K96" s="40"/>
      <c r="L96" s="44"/>
      <c r="M96" s="236"/>
      <c r="N96" s="237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161</v>
      </c>
      <c r="AU96" s="17" t="s">
        <v>79</v>
      </c>
    </row>
    <row r="97" s="2" customFormat="1" ht="16.5" customHeight="1">
      <c r="A97" s="38"/>
      <c r="B97" s="39"/>
      <c r="C97" s="197" t="s">
        <v>164</v>
      </c>
      <c r="D97" s="197" t="s">
        <v>148</v>
      </c>
      <c r="E97" s="198" t="s">
        <v>2006</v>
      </c>
      <c r="F97" s="199" t="s">
        <v>2007</v>
      </c>
      <c r="G97" s="200" t="s">
        <v>206</v>
      </c>
      <c r="H97" s="201">
        <v>40</v>
      </c>
      <c r="I97" s="202"/>
      <c r="J97" s="203">
        <f>ROUND(I97*H97,2)</f>
        <v>0</v>
      </c>
      <c r="K97" s="204"/>
      <c r="L97" s="44"/>
      <c r="M97" s="205" t="s">
        <v>19</v>
      </c>
      <c r="N97" s="206" t="s">
        <v>42</v>
      </c>
      <c r="O97" s="84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9" t="s">
        <v>152</v>
      </c>
      <c r="AT97" s="209" t="s">
        <v>148</v>
      </c>
      <c r="AU97" s="209" t="s">
        <v>79</v>
      </c>
      <c r="AY97" s="17" t="s">
        <v>145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7" t="s">
        <v>79</v>
      </c>
      <c r="BK97" s="210">
        <f>ROUND(I97*H97,2)</f>
        <v>0</v>
      </c>
      <c r="BL97" s="17" t="s">
        <v>152</v>
      </c>
      <c r="BM97" s="209" t="s">
        <v>182</v>
      </c>
    </row>
    <row r="98" s="2" customFormat="1">
      <c r="A98" s="38"/>
      <c r="B98" s="39"/>
      <c r="C98" s="40"/>
      <c r="D98" s="213" t="s">
        <v>161</v>
      </c>
      <c r="E98" s="40"/>
      <c r="F98" s="234" t="s">
        <v>2001</v>
      </c>
      <c r="G98" s="40"/>
      <c r="H98" s="40"/>
      <c r="I98" s="235"/>
      <c r="J98" s="40"/>
      <c r="K98" s="40"/>
      <c r="L98" s="44"/>
      <c r="M98" s="236"/>
      <c r="N98" s="237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161</v>
      </c>
      <c r="AU98" s="17" t="s">
        <v>79</v>
      </c>
    </row>
    <row r="99" s="2" customFormat="1" ht="16.5" customHeight="1">
      <c r="A99" s="38"/>
      <c r="B99" s="39"/>
      <c r="C99" s="197" t="s">
        <v>179</v>
      </c>
      <c r="D99" s="197" t="s">
        <v>148</v>
      </c>
      <c r="E99" s="198" t="s">
        <v>2008</v>
      </c>
      <c r="F99" s="199" t="s">
        <v>2009</v>
      </c>
      <c r="G99" s="200" t="s">
        <v>206</v>
      </c>
      <c r="H99" s="201">
        <v>25</v>
      </c>
      <c r="I99" s="202"/>
      <c r="J99" s="203">
        <f>ROUND(I99*H99,2)</f>
        <v>0</v>
      </c>
      <c r="K99" s="204"/>
      <c r="L99" s="44"/>
      <c r="M99" s="205" t="s">
        <v>19</v>
      </c>
      <c r="N99" s="206" t="s">
        <v>42</v>
      </c>
      <c r="O99" s="84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9" t="s">
        <v>152</v>
      </c>
      <c r="AT99" s="209" t="s">
        <v>148</v>
      </c>
      <c r="AU99" s="209" t="s">
        <v>79</v>
      </c>
      <c r="AY99" s="17" t="s">
        <v>145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7" t="s">
        <v>79</v>
      </c>
      <c r="BK99" s="210">
        <f>ROUND(I99*H99,2)</f>
        <v>0</v>
      </c>
      <c r="BL99" s="17" t="s">
        <v>152</v>
      </c>
      <c r="BM99" s="209" t="s">
        <v>189</v>
      </c>
    </row>
    <row r="100" s="2" customFormat="1">
      <c r="A100" s="38"/>
      <c r="B100" s="39"/>
      <c r="C100" s="40"/>
      <c r="D100" s="213" t="s">
        <v>161</v>
      </c>
      <c r="E100" s="40"/>
      <c r="F100" s="234" t="s">
        <v>2001</v>
      </c>
      <c r="G100" s="40"/>
      <c r="H100" s="40"/>
      <c r="I100" s="235"/>
      <c r="J100" s="40"/>
      <c r="K100" s="40"/>
      <c r="L100" s="44"/>
      <c r="M100" s="236"/>
      <c r="N100" s="237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161</v>
      </c>
      <c r="AU100" s="17" t="s">
        <v>79</v>
      </c>
    </row>
    <row r="101" s="2" customFormat="1" ht="16.5" customHeight="1">
      <c r="A101" s="38"/>
      <c r="B101" s="39"/>
      <c r="C101" s="197" t="s">
        <v>167</v>
      </c>
      <c r="D101" s="197" t="s">
        <v>148</v>
      </c>
      <c r="E101" s="198" t="s">
        <v>2010</v>
      </c>
      <c r="F101" s="199" t="s">
        <v>2011</v>
      </c>
      <c r="G101" s="200" t="s">
        <v>206</v>
      </c>
      <c r="H101" s="201">
        <v>110</v>
      </c>
      <c r="I101" s="202"/>
      <c r="J101" s="203">
        <f>ROUND(I101*H101,2)</f>
        <v>0</v>
      </c>
      <c r="K101" s="204"/>
      <c r="L101" s="44"/>
      <c r="M101" s="205" t="s">
        <v>19</v>
      </c>
      <c r="N101" s="206" t="s">
        <v>42</v>
      </c>
      <c r="O101" s="84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152</v>
      </c>
      <c r="AT101" s="209" t="s">
        <v>148</v>
      </c>
      <c r="AU101" s="209" t="s">
        <v>79</v>
      </c>
      <c r="AY101" s="17" t="s">
        <v>145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79</v>
      </c>
      <c r="BK101" s="210">
        <f>ROUND(I101*H101,2)</f>
        <v>0</v>
      </c>
      <c r="BL101" s="17" t="s">
        <v>152</v>
      </c>
      <c r="BM101" s="209" t="s">
        <v>200</v>
      </c>
    </row>
    <row r="102" s="2" customFormat="1">
      <c r="A102" s="38"/>
      <c r="B102" s="39"/>
      <c r="C102" s="40"/>
      <c r="D102" s="213" t="s">
        <v>161</v>
      </c>
      <c r="E102" s="40"/>
      <c r="F102" s="234" t="s">
        <v>2001</v>
      </c>
      <c r="G102" s="40"/>
      <c r="H102" s="40"/>
      <c r="I102" s="235"/>
      <c r="J102" s="40"/>
      <c r="K102" s="40"/>
      <c r="L102" s="44"/>
      <c r="M102" s="236"/>
      <c r="N102" s="237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161</v>
      </c>
      <c r="AU102" s="17" t="s">
        <v>79</v>
      </c>
    </row>
    <row r="103" s="2" customFormat="1" ht="16.5" customHeight="1">
      <c r="A103" s="38"/>
      <c r="B103" s="39"/>
      <c r="C103" s="197" t="s">
        <v>197</v>
      </c>
      <c r="D103" s="197" t="s">
        <v>148</v>
      </c>
      <c r="E103" s="198" t="s">
        <v>2012</v>
      </c>
      <c r="F103" s="199" t="s">
        <v>2013</v>
      </c>
      <c r="G103" s="200" t="s">
        <v>206</v>
      </c>
      <c r="H103" s="201">
        <v>80</v>
      </c>
      <c r="I103" s="202"/>
      <c r="J103" s="203">
        <f>ROUND(I103*H103,2)</f>
        <v>0</v>
      </c>
      <c r="K103" s="204"/>
      <c r="L103" s="44"/>
      <c r="M103" s="205" t="s">
        <v>19</v>
      </c>
      <c r="N103" s="206" t="s">
        <v>42</v>
      </c>
      <c r="O103" s="8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9" t="s">
        <v>152</v>
      </c>
      <c r="AT103" s="209" t="s">
        <v>148</v>
      </c>
      <c r="AU103" s="209" t="s">
        <v>79</v>
      </c>
      <c r="AY103" s="17" t="s">
        <v>145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7" t="s">
        <v>79</v>
      </c>
      <c r="BK103" s="210">
        <f>ROUND(I103*H103,2)</f>
        <v>0</v>
      </c>
      <c r="BL103" s="17" t="s">
        <v>152</v>
      </c>
      <c r="BM103" s="209" t="s">
        <v>356</v>
      </c>
    </row>
    <row r="104" s="2" customFormat="1">
      <c r="A104" s="38"/>
      <c r="B104" s="39"/>
      <c r="C104" s="40"/>
      <c r="D104" s="213" t="s">
        <v>161</v>
      </c>
      <c r="E104" s="40"/>
      <c r="F104" s="234" t="s">
        <v>2001</v>
      </c>
      <c r="G104" s="40"/>
      <c r="H104" s="40"/>
      <c r="I104" s="235"/>
      <c r="J104" s="40"/>
      <c r="K104" s="40"/>
      <c r="L104" s="44"/>
      <c r="M104" s="236"/>
      <c r="N104" s="237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161</v>
      </c>
      <c r="AU104" s="17" t="s">
        <v>79</v>
      </c>
    </row>
    <row r="105" s="2" customFormat="1" ht="16.5" customHeight="1">
      <c r="A105" s="38"/>
      <c r="B105" s="39"/>
      <c r="C105" s="197" t="s">
        <v>171</v>
      </c>
      <c r="D105" s="197" t="s">
        <v>148</v>
      </c>
      <c r="E105" s="198" t="s">
        <v>2014</v>
      </c>
      <c r="F105" s="199" t="s">
        <v>2015</v>
      </c>
      <c r="G105" s="200" t="s">
        <v>381</v>
      </c>
      <c r="H105" s="201">
        <v>4</v>
      </c>
      <c r="I105" s="202"/>
      <c r="J105" s="203">
        <f>ROUND(I105*H105,2)</f>
        <v>0</v>
      </c>
      <c r="K105" s="204"/>
      <c r="L105" s="44"/>
      <c r="M105" s="205" t="s">
        <v>19</v>
      </c>
      <c r="N105" s="206" t="s">
        <v>42</v>
      </c>
      <c r="O105" s="84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9" t="s">
        <v>152</v>
      </c>
      <c r="AT105" s="209" t="s">
        <v>148</v>
      </c>
      <c r="AU105" s="209" t="s">
        <v>79</v>
      </c>
      <c r="AY105" s="17" t="s">
        <v>145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7" t="s">
        <v>79</v>
      </c>
      <c r="BK105" s="210">
        <f>ROUND(I105*H105,2)</f>
        <v>0</v>
      </c>
      <c r="BL105" s="17" t="s">
        <v>152</v>
      </c>
      <c r="BM105" s="209" t="s">
        <v>207</v>
      </c>
    </row>
    <row r="106" s="2" customFormat="1">
      <c r="A106" s="38"/>
      <c r="B106" s="39"/>
      <c r="C106" s="40"/>
      <c r="D106" s="213" t="s">
        <v>161</v>
      </c>
      <c r="E106" s="40"/>
      <c r="F106" s="234" t="s">
        <v>2001</v>
      </c>
      <c r="G106" s="40"/>
      <c r="H106" s="40"/>
      <c r="I106" s="235"/>
      <c r="J106" s="40"/>
      <c r="K106" s="40"/>
      <c r="L106" s="44"/>
      <c r="M106" s="236"/>
      <c r="N106" s="237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161</v>
      </c>
      <c r="AU106" s="17" t="s">
        <v>79</v>
      </c>
    </row>
    <row r="107" s="2" customFormat="1" ht="16.5" customHeight="1">
      <c r="A107" s="38"/>
      <c r="B107" s="39"/>
      <c r="C107" s="197" t="s">
        <v>209</v>
      </c>
      <c r="D107" s="197" t="s">
        <v>148</v>
      </c>
      <c r="E107" s="198" t="s">
        <v>2016</v>
      </c>
      <c r="F107" s="199" t="s">
        <v>2017</v>
      </c>
      <c r="G107" s="200" t="s">
        <v>381</v>
      </c>
      <c r="H107" s="201">
        <v>4</v>
      </c>
      <c r="I107" s="202"/>
      <c r="J107" s="203">
        <f>ROUND(I107*H107,2)</f>
        <v>0</v>
      </c>
      <c r="K107" s="204"/>
      <c r="L107" s="44"/>
      <c r="M107" s="205" t="s">
        <v>19</v>
      </c>
      <c r="N107" s="206" t="s">
        <v>42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152</v>
      </c>
      <c r="AT107" s="209" t="s">
        <v>148</v>
      </c>
      <c r="AU107" s="209" t="s">
        <v>79</v>
      </c>
      <c r="AY107" s="17" t="s">
        <v>145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79</v>
      </c>
      <c r="BK107" s="210">
        <f>ROUND(I107*H107,2)</f>
        <v>0</v>
      </c>
      <c r="BL107" s="17" t="s">
        <v>152</v>
      </c>
      <c r="BM107" s="209" t="s">
        <v>212</v>
      </c>
    </row>
    <row r="108" s="2" customFormat="1">
      <c r="A108" s="38"/>
      <c r="B108" s="39"/>
      <c r="C108" s="40"/>
      <c r="D108" s="213" t="s">
        <v>161</v>
      </c>
      <c r="E108" s="40"/>
      <c r="F108" s="234" t="s">
        <v>2001</v>
      </c>
      <c r="G108" s="40"/>
      <c r="H108" s="40"/>
      <c r="I108" s="235"/>
      <c r="J108" s="40"/>
      <c r="K108" s="40"/>
      <c r="L108" s="44"/>
      <c r="M108" s="236"/>
      <c r="N108" s="237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161</v>
      </c>
      <c r="AU108" s="17" t="s">
        <v>79</v>
      </c>
    </row>
    <row r="109" s="2" customFormat="1" ht="16.5" customHeight="1">
      <c r="A109" s="38"/>
      <c r="B109" s="39"/>
      <c r="C109" s="197" t="s">
        <v>175</v>
      </c>
      <c r="D109" s="197" t="s">
        <v>148</v>
      </c>
      <c r="E109" s="198" t="s">
        <v>2018</v>
      </c>
      <c r="F109" s="199" t="s">
        <v>2019</v>
      </c>
      <c r="G109" s="200" t="s">
        <v>381</v>
      </c>
      <c r="H109" s="201">
        <v>14</v>
      </c>
      <c r="I109" s="202"/>
      <c r="J109" s="203">
        <f>ROUND(I109*H109,2)</f>
        <v>0</v>
      </c>
      <c r="K109" s="204"/>
      <c r="L109" s="44"/>
      <c r="M109" s="205" t="s">
        <v>19</v>
      </c>
      <c r="N109" s="206" t="s">
        <v>42</v>
      </c>
      <c r="O109" s="84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9" t="s">
        <v>152</v>
      </c>
      <c r="AT109" s="209" t="s">
        <v>148</v>
      </c>
      <c r="AU109" s="209" t="s">
        <v>79</v>
      </c>
      <c r="AY109" s="17" t="s">
        <v>145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7" t="s">
        <v>79</v>
      </c>
      <c r="BK109" s="210">
        <f>ROUND(I109*H109,2)</f>
        <v>0</v>
      </c>
      <c r="BL109" s="17" t="s">
        <v>152</v>
      </c>
      <c r="BM109" s="209" t="s">
        <v>216</v>
      </c>
    </row>
    <row r="110" s="2" customFormat="1">
      <c r="A110" s="38"/>
      <c r="B110" s="39"/>
      <c r="C110" s="40"/>
      <c r="D110" s="213" t="s">
        <v>161</v>
      </c>
      <c r="E110" s="40"/>
      <c r="F110" s="234" t="s">
        <v>2001</v>
      </c>
      <c r="G110" s="40"/>
      <c r="H110" s="40"/>
      <c r="I110" s="235"/>
      <c r="J110" s="40"/>
      <c r="K110" s="40"/>
      <c r="L110" s="44"/>
      <c r="M110" s="236"/>
      <c r="N110" s="237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161</v>
      </c>
      <c r="AU110" s="17" t="s">
        <v>79</v>
      </c>
    </row>
    <row r="111" s="2" customFormat="1" ht="16.5" customHeight="1">
      <c r="A111" s="38"/>
      <c r="B111" s="39"/>
      <c r="C111" s="197" t="s">
        <v>225</v>
      </c>
      <c r="D111" s="197" t="s">
        <v>148</v>
      </c>
      <c r="E111" s="198" t="s">
        <v>2020</v>
      </c>
      <c r="F111" s="199" t="s">
        <v>2021</v>
      </c>
      <c r="G111" s="200" t="s">
        <v>381</v>
      </c>
      <c r="H111" s="201">
        <v>2</v>
      </c>
      <c r="I111" s="202"/>
      <c r="J111" s="203">
        <f>ROUND(I111*H111,2)</f>
        <v>0</v>
      </c>
      <c r="K111" s="204"/>
      <c r="L111" s="44"/>
      <c r="M111" s="205" t="s">
        <v>19</v>
      </c>
      <c r="N111" s="206" t="s">
        <v>42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152</v>
      </c>
      <c r="AT111" s="209" t="s">
        <v>148</v>
      </c>
      <c r="AU111" s="209" t="s">
        <v>79</v>
      </c>
      <c r="AY111" s="17" t="s">
        <v>145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79</v>
      </c>
      <c r="BK111" s="210">
        <f>ROUND(I111*H111,2)</f>
        <v>0</v>
      </c>
      <c r="BL111" s="17" t="s">
        <v>152</v>
      </c>
      <c r="BM111" s="209" t="s">
        <v>228</v>
      </c>
    </row>
    <row r="112" s="2" customFormat="1" ht="16.5" customHeight="1">
      <c r="A112" s="38"/>
      <c r="B112" s="39"/>
      <c r="C112" s="197" t="s">
        <v>182</v>
      </c>
      <c r="D112" s="197" t="s">
        <v>148</v>
      </c>
      <c r="E112" s="198" t="s">
        <v>2022</v>
      </c>
      <c r="F112" s="199" t="s">
        <v>2023</v>
      </c>
      <c r="G112" s="200" t="s">
        <v>381</v>
      </c>
      <c r="H112" s="201">
        <v>32</v>
      </c>
      <c r="I112" s="202"/>
      <c r="J112" s="203">
        <f>ROUND(I112*H112,2)</f>
        <v>0</v>
      </c>
      <c r="K112" s="204"/>
      <c r="L112" s="44"/>
      <c r="M112" s="205" t="s">
        <v>19</v>
      </c>
      <c r="N112" s="206" t="s">
        <v>42</v>
      </c>
      <c r="O112" s="84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9" t="s">
        <v>152</v>
      </c>
      <c r="AT112" s="209" t="s">
        <v>148</v>
      </c>
      <c r="AU112" s="209" t="s">
        <v>79</v>
      </c>
      <c r="AY112" s="17" t="s">
        <v>145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7" t="s">
        <v>79</v>
      </c>
      <c r="BK112" s="210">
        <f>ROUND(I112*H112,2)</f>
        <v>0</v>
      </c>
      <c r="BL112" s="17" t="s">
        <v>152</v>
      </c>
      <c r="BM112" s="209" t="s">
        <v>231</v>
      </c>
    </row>
    <row r="113" s="2" customFormat="1">
      <c r="A113" s="38"/>
      <c r="B113" s="39"/>
      <c r="C113" s="40"/>
      <c r="D113" s="213" t="s">
        <v>161</v>
      </c>
      <c r="E113" s="40"/>
      <c r="F113" s="234" t="s">
        <v>2001</v>
      </c>
      <c r="G113" s="40"/>
      <c r="H113" s="40"/>
      <c r="I113" s="235"/>
      <c r="J113" s="40"/>
      <c r="K113" s="40"/>
      <c r="L113" s="44"/>
      <c r="M113" s="236"/>
      <c r="N113" s="237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161</v>
      </c>
      <c r="AU113" s="17" t="s">
        <v>79</v>
      </c>
    </row>
    <row r="114" s="2" customFormat="1" ht="16.5" customHeight="1">
      <c r="A114" s="38"/>
      <c r="B114" s="39"/>
      <c r="C114" s="197" t="s">
        <v>8</v>
      </c>
      <c r="D114" s="197" t="s">
        <v>148</v>
      </c>
      <c r="E114" s="198" t="s">
        <v>2024</v>
      </c>
      <c r="F114" s="199" t="s">
        <v>2025</v>
      </c>
      <c r="G114" s="200" t="s">
        <v>381</v>
      </c>
      <c r="H114" s="201">
        <v>2</v>
      </c>
      <c r="I114" s="202"/>
      <c r="J114" s="203">
        <f>ROUND(I114*H114,2)</f>
        <v>0</v>
      </c>
      <c r="K114" s="204"/>
      <c r="L114" s="44"/>
      <c r="M114" s="205" t="s">
        <v>19</v>
      </c>
      <c r="N114" s="206" t="s">
        <v>42</v>
      </c>
      <c r="O114" s="84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9" t="s">
        <v>152</v>
      </c>
      <c r="AT114" s="209" t="s">
        <v>148</v>
      </c>
      <c r="AU114" s="209" t="s">
        <v>79</v>
      </c>
      <c r="AY114" s="17" t="s">
        <v>145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7" t="s">
        <v>79</v>
      </c>
      <c r="BK114" s="210">
        <f>ROUND(I114*H114,2)</f>
        <v>0</v>
      </c>
      <c r="BL114" s="17" t="s">
        <v>152</v>
      </c>
      <c r="BM114" s="209" t="s">
        <v>236</v>
      </c>
    </row>
    <row r="115" s="2" customFormat="1">
      <c r="A115" s="38"/>
      <c r="B115" s="39"/>
      <c r="C115" s="40"/>
      <c r="D115" s="213" t="s">
        <v>161</v>
      </c>
      <c r="E115" s="40"/>
      <c r="F115" s="234" t="s">
        <v>2001</v>
      </c>
      <c r="G115" s="40"/>
      <c r="H115" s="40"/>
      <c r="I115" s="235"/>
      <c r="J115" s="40"/>
      <c r="K115" s="40"/>
      <c r="L115" s="44"/>
      <c r="M115" s="236"/>
      <c r="N115" s="237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161</v>
      </c>
      <c r="AU115" s="17" t="s">
        <v>79</v>
      </c>
    </row>
    <row r="116" s="2" customFormat="1" ht="16.5" customHeight="1">
      <c r="A116" s="38"/>
      <c r="B116" s="39"/>
      <c r="C116" s="197" t="s">
        <v>189</v>
      </c>
      <c r="D116" s="197" t="s">
        <v>148</v>
      </c>
      <c r="E116" s="198" t="s">
        <v>2026</v>
      </c>
      <c r="F116" s="199" t="s">
        <v>2027</v>
      </c>
      <c r="G116" s="200" t="s">
        <v>381</v>
      </c>
      <c r="H116" s="201">
        <v>32</v>
      </c>
      <c r="I116" s="202"/>
      <c r="J116" s="203">
        <f>ROUND(I116*H116,2)</f>
        <v>0</v>
      </c>
      <c r="K116" s="204"/>
      <c r="L116" s="44"/>
      <c r="M116" s="205" t="s">
        <v>19</v>
      </c>
      <c r="N116" s="206" t="s">
        <v>42</v>
      </c>
      <c r="O116" s="8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152</v>
      </c>
      <c r="AT116" s="209" t="s">
        <v>148</v>
      </c>
      <c r="AU116" s="209" t="s">
        <v>79</v>
      </c>
      <c r="AY116" s="17" t="s">
        <v>145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79</v>
      </c>
      <c r="BK116" s="210">
        <f>ROUND(I116*H116,2)</f>
        <v>0</v>
      </c>
      <c r="BL116" s="17" t="s">
        <v>152</v>
      </c>
      <c r="BM116" s="209" t="s">
        <v>245</v>
      </c>
    </row>
    <row r="117" s="2" customFormat="1">
      <c r="A117" s="38"/>
      <c r="B117" s="39"/>
      <c r="C117" s="40"/>
      <c r="D117" s="213" t="s">
        <v>161</v>
      </c>
      <c r="E117" s="40"/>
      <c r="F117" s="234" t="s">
        <v>2001</v>
      </c>
      <c r="G117" s="40"/>
      <c r="H117" s="40"/>
      <c r="I117" s="235"/>
      <c r="J117" s="40"/>
      <c r="K117" s="40"/>
      <c r="L117" s="44"/>
      <c r="M117" s="236"/>
      <c r="N117" s="237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161</v>
      </c>
      <c r="AU117" s="17" t="s">
        <v>79</v>
      </c>
    </row>
    <row r="118" s="2" customFormat="1" ht="16.5" customHeight="1">
      <c r="A118" s="38"/>
      <c r="B118" s="39"/>
      <c r="C118" s="197" t="s">
        <v>146</v>
      </c>
      <c r="D118" s="197" t="s">
        <v>148</v>
      </c>
      <c r="E118" s="198" t="s">
        <v>2028</v>
      </c>
      <c r="F118" s="199" t="s">
        <v>2029</v>
      </c>
      <c r="G118" s="200" t="s">
        <v>381</v>
      </c>
      <c r="H118" s="201">
        <v>56</v>
      </c>
      <c r="I118" s="202"/>
      <c r="J118" s="203">
        <f>ROUND(I118*H118,2)</f>
        <v>0</v>
      </c>
      <c r="K118" s="204"/>
      <c r="L118" s="44"/>
      <c r="M118" s="205" t="s">
        <v>19</v>
      </c>
      <c r="N118" s="206" t="s">
        <v>42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152</v>
      </c>
      <c r="AT118" s="209" t="s">
        <v>148</v>
      </c>
      <c r="AU118" s="209" t="s">
        <v>79</v>
      </c>
      <c r="AY118" s="17" t="s">
        <v>145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79</v>
      </c>
      <c r="BK118" s="210">
        <f>ROUND(I118*H118,2)</f>
        <v>0</v>
      </c>
      <c r="BL118" s="17" t="s">
        <v>152</v>
      </c>
      <c r="BM118" s="209" t="s">
        <v>184</v>
      </c>
    </row>
    <row r="119" s="2" customFormat="1">
      <c r="A119" s="38"/>
      <c r="B119" s="39"/>
      <c r="C119" s="40"/>
      <c r="D119" s="213" t="s">
        <v>161</v>
      </c>
      <c r="E119" s="40"/>
      <c r="F119" s="234" t="s">
        <v>2001</v>
      </c>
      <c r="G119" s="40"/>
      <c r="H119" s="40"/>
      <c r="I119" s="235"/>
      <c r="J119" s="40"/>
      <c r="K119" s="40"/>
      <c r="L119" s="44"/>
      <c r="M119" s="236"/>
      <c r="N119" s="237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161</v>
      </c>
      <c r="AU119" s="17" t="s">
        <v>79</v>
      </c>
    </row>
    <row r="120" s="2" customFormat="1" ht="16.5" customHeight="1">
      <c r="A120" s="38"/>
      <c r="B120" s="39"/>
      <c r="C120" s="197" t="s">
        <v>200</v>
      </c>
      <c r="D120" s="197" t="s">
        <v>148</v>
      </c>
      <c r="E120" s="198" t="s">
        <v>2030</v>
      </c>
      <c r="F120" s="199" t="s">
        <v>2031</v>
      </c>
      <c r="G120" s="200" t="s">
        <v>381</v>
      </c>
      <c r="H120" s="201">
        <v>30</v>
      </c>
      <c r="I120" s="202"/>
      <c r="J120" s="203">
        <f>ROUND(I120*H120,2)</f>
        <v>0</v>
      </c>
      <c r="K120" s="204"/>
      <c r="L120" s="44"/>
      <c r="M120" s="205" t="s">
        <v>19</v>
      </c>
      <c r="N120" s="206" t="s">
        <v>42</v>
      </c>
      <c r="O120" s="8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152</v>
      </c>
      <c r="AT120" s="209" t="s">
        <v>148</v>
      </c>
      <c r="AU120" s="209" t="s">
        <v>79</v>
      </c>
      <c r="AY120" s="17" t="s">
        <v>145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79</v>
      </c>
      <c r="BK120" s="210">
        <f>ROUND(I120*H120,2)</f>
        <v>0</v>
      </c>
      <c r="BL120" s="17" t="s">
        <v>152</v>
      </c>
      <c r="BM120" s="209" t="s">
        <v>264</v>
      </c>
    </row>
    <row r="121" s="2" customFormat="1">
      <c r="A121" s="38"/>
      <c r="B121" s="39"/>
      <c r="C121" s="40"/>
      <c r="D121" s="213" t="s">
        <v>161</v>
      </c>
      <c r="E121" s="40"/>
      <c r="F121" s="234" t="s">
        <v>2001</v>
      </c>
      <c r="G121" s="40"/>
      <c r="H121" s="40"/>
      <c r="I121" s="235"/>
      <c r="J121" s="40"/>
      <c r="K121" s="40"/>
      <c r="L121" s="44"/>
      <c r="M121" s="236"/>
      <c r="N121" s="237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161</v>
      </c>
      <c r="AU121" s="17" t="s">
        <v>79</v>
      </c>
    </row>
    <row r="122" s="2" customFormat="1" ht="16.5" customHeight="1">
      <c r="A122" s="38"/>
      <c r="B122" s="39"/>
      <c r="C122" s="197" t="s">
        <v>269</v>
      </c>
      <c r="D122" s="197" t="s">
        <v>148</v>
      </c>
      <c r="E122" s="198" t="s">
        <v>2032</v>
      </c>
      <c r="F122" s="199" t="s">
        <v>2033</v>
      </c>
      <c r="G122" s="200" t="s">
        <v>381</v>
      </c>
      <c r="H122" s="201">
        <v>102</v>
      </c>
      <c r="I122" s="202"/>
      <c r="J122" s="203">
        <f>ROUND(I122*H122,2)</f>
        <v>0</v>
      </c>
      <c r="K122" s="204"/>
      <c r="L122" s="44"/>
      <c r="M122" s="205" t="s">
        <v>19</v>
      </c>
      <c r="N122" s="206" t="s">
        <v>42</v>
      </c>
      <c r="O122" s="84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9" t="s">
        <v>152</v>
      </c>
      <c r="AT122" s="209" t="s">
        <v>148</v>
      </c>
      <c r="AU122" s="209" t="s">
        <v>79</v>
      </c>
      <c r="AY122" s="17" t="s">
        <v>145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7" t="s">
        <v>79</v>
      </c>
      <c r="BK122" s="210">
        <f>ROUND(I122*H122,2)</f>
        <v>0</v>
      </c>
      <c r="BL122" s="17" t="s">
        <v>152</v>
      </c>
      <c r="BM122" s="209" t="s">
        <v>287</v>
      </c>
    </row>
    <row r="123" s="2" customFormat="1">
      <c r="A123" s="38"/>
      <c r="B123" s="39"/>
      <c r="C123" s="40"/>
      <c r="D123" s="213" t="s">
        <v>161</v>
      </c>
      <c r="E123" s="40"/>
      <c r="F123" s="234" t="s">
        <v>2001</v>
      </c>
      <c r="G123" s="40"/>
      <c r="H123" s="40"/>
      <c r="I123" s="235"/>
      <c r="J123" s="40"/>
      <c r="K123" s="40"/>
      <c r="L123" s="44"/>
      <c r="M123" s="236"/>
      <c r="N123" s="237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161</v>
      </c>
      <c r="AU123" s="17" t="s">
        <v>79</v>
      </c>
    </row>
    <row r="124" s="2" customFormat="1" ht="16.5" customHeight="1">
      <c r="A124" s="38"/>
      <c r="B124" s="39"/>
      <c r="C124" s="197" t="s">
        <v>207</v>
      </c>
      <c r="D124" s="197" t="s">
        <v>148</v>
      </c>
      <c r="E124" s="198" t="s">
        <v>2034</v>
      </c>
      <c r="F124" s="199" t="s">
        <v>2035</v>
      </c>
      <c r="G124" s="200" t="s">
        <v>206</v>
      </c>
      <c r="H124" s="201">
        <v>145</v>
      </c>
      <c r="I124" s="202"/>
      <c r="J124" s="203">
        <f>ROUND(I124*H124,2)</f>
        <v>0</v>
      </c>
      <c r="K124" s="204"/>
      <c r="L124" s="44"/>
      <c r="M124" s="205" t="s">
        <v>19</v>
      </c>
      <c r="N124" s="206" t="s">
        <v>42</v>
      </c>
      <c r="O124" s="84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9" t="s">
        <v>152</v>
      </c>
      <c r="AT124" s="209" t="s">
        <v>148</v>
      </c>
      <c r="AU124" s="209" t="s">
        <v>79</v>
      </c>
      <c r="AY124" s="17" t="s">
        <v>145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7" t="s">
        <v>79</v>
      </c>
      <c r="BK124" s="210">
        <f>ROUND(I124*H124,2)</f>
        <v>0</v>
      </c>
      <c r="BL124" s="17" t="s">
        <v>152</v>
      </c>
      <c r="BM124" s="209" t="s">
        <v>293</v>
      </c>
    </row>
    <row r="125" s="2" customFormat="1">
      <c r="A125" s="38"/>
      <c r="B125" s="39"/>
      <c r="C125" s="40"/>
      <c r="D125" s="213" t="s">
        <v>161</v>
      </c>
      <c r="E125" s="40"/>
      <c r="F125" s="234" t="s">
        <v>2001</v>
      </c>
      <c r="G125" s="40"/>
      <c r="H125" s="40"/>
      <c r="I125" s="235"/>
      <c r="J125" s="40"/>
      <c r="K125" s="40"/>
      <c r="L125" s="44"/>
      <c r="M125" s="236"/>
      <c r="N125" s="237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161</v>
      </c>
      <c r="AU125" s="17" t="s">
        <v>79</v>
      </c>
    </row>
    <row r="126" s="2" customFormat="1" ht="16.5" customHeight="1">
      <c r="A126" s="38"/>
      <c r="B126" s="39"/>
      <c r="C126" s="197" t="s">
        <v>7</v>
      </c>
      <c r="D126" s="197" t="s">
        <v>148</v>
      </c>
      <c r="E126" s="198" t="s">
        <v>2036</v>
      </c>
      <c r="F126" s="199" t="s">
        <v>2037</v>
      </c>
      <c r="G126" s="200" t="s">
        <v>206</v>
      </c>
      <c r="H126" s="201">
        <v>40</v>
      </c>
      <c r="I126" s="202"/>
      <c r="J126" s="203">
        <f>ROUND(I126*H126,2)</f>
        <v>0</v>
      </c>
      <c r="K126" s="204"/>
      <c r="L126" s="44"/>
      <c r="M126" s="205" t="s">
        <v>19</v>
      </c>
      <c r="N126" s="206" t="s">
        <v>42</v>
      </c>
      <c r="O126" s="84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152</v>
      </c>
      <c r="AT126" s="209" t="s">
        <v>148</v>
      </c>
      <c r="AU126" s="209" t="s">
        <v>79</v>
      </c>
      <c r="AY126" s="17" t="s">
        <v>145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79</v>
      </c>
      <c r="BK126" s="210">
        <f>ROUND(I126*H126,2)</f>
        <v>0</v>
      </c>
      <c r="BL126" s="17" t="s">
        <v>152</v>
      </c>
      <c r="BM126" s="209" t="s">
        <v>2038</v>
      </c>
    </row>
    <row r="127" s="2" customFormat="1">
      <c r="A127" s="38"/>
      <c r="B127" s="39"/>
      <c r="C127" s="40"/>
      <c r="D127" s="213" t="s">
        <v>161</v>
      </c>
      <c r="E127" s="40"/>
      <c r="F127" s="234" t="s">
        <v>2001</v>
      </c>
      <c r="G127" s="40"/>
      <c r="H127" s="40"/>
      <c r="I127" s="235"/>
      <c r="J127" s="40"/>
      <c r="K127" s="40"/>
      <c r="L127" s="44"/>
      <c r="M127" s="236"/>
      <c r="N127" s="237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161</v>
      </c>
      <c r="AU127" s="17" t="s">
        <v>79</v>
      </c>
    </row>
    <row r="128" s="2" customFormat="1" ht="16.5" customHeight="1">
      <c r="A128" s="38"/>
      <c r="B128" s="39"/>
      <c r="C128" s="197" t="s">
        <v>212</v>
      </c>
      <c r="D128" s="197" t="s">
        <v>148</v>
      </c>
      <c r="E128" s="198" t="s">
        <v>2039</v>
      </c>
      <c r="F128" s="199" t="s">
        <v>2040</v>
      </c>
      <c r="G128" s="200" t="s">
        <v>206</v>
      </c>
      <c r="H128" s="201">
        <v>70</v>
      </c>
      <c r="I128" s="202"/>
      <c r="J128" s="203">
        <f>ROUND(I128*H128,2)</f>
        <v>0</v>
      </c>
      <c r="K128" s="204"/>
      <c r="L128" s="44"/>
      <c r="M128" s="205" t="s">
        <v>19</v>
      </c>
      <c r="N128" s="206" t="s">
        <v>42</v>
      </c>
      <c r="O128" s="84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9" t="s">
        <v>152</v>
      </c>
      <c r="AT128" s="209" t="s">
        <v>148</v>
      </c>
      <c r="AU128" s="209" t="s">
        <v>79</v>
      </c>
      <c r="AY128" s="17" t="s">
        <v>145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7" t="s">
        <v>79</v>
      </c>
      <c r="BK128" s="210">
        <f>ROUND(I128*H128,2)</f>
        <v>0</v>
      </c>
      <c r="BL128" s="17" t="s">
        <v>152</v>
      </c>
      <c r="BM128" s="209" t="s">
        <v>297</v>
      </c>
    </row>
    <row r="129" s="2" customFormat="1">
      <c r="A129" s="38"/>
      <c r="B129" s="39"/>
      <c r="C129" s="40"/>
      <c r="D129" s="213" t="s">
        <v>161</v>
      </c>
      <c r="E129" s="40"/>
      <c r="F129" s="234" t="s">
        <v>2001</v>
      </c>
      <c r="G129" s="40"/>
      <c r="H129" s="40"/>
      <c r="I129" s="235"/>
      <c r="J129" s="40"/>
      <c r="K129" s="40"/>
      <c r="L129" s="44"/>
      <c r="M129" s="236"/>
      <c r="N129" s="237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161</v>
      </c>
      <c r="AU129" s="17" t="s">
        <v>79</v>
      </c>
    </row>
    <row r="130" s="2" customFormat="1" ht="16.5" customHeight="1">
      <c r="A130" s="38"/>
      <c r="B130" s="39"/>
      <c r="C130" s="197" t="s">
        <v>290</v>
      </c>
      <c r="D130" s="197" t="s">
        <v>148</v>
      </c>
      <c r="E130" s="198" t="s">
        <v>2041</v>
      </c>
      <c r="F130" s="199" t="s">
        <v>2042</v>
      </c>
      <c r="G130" s="200" t="s">
        <v>381</v>
      </c>
      <c r="H130" s="201">
        <v>1</v>
      </c>
      <c r="I130" s="202"/>
      <c r="J130" s="203">
        <f>ROUND(I130*H130,2)</f>
        <v>0</v>
      </c>
      <c r="K130" s="204"/>
      <c r="L130" s="44"/>
      <c r="M130" s="205" t="s">
        <v>19</v>
      </c>
      <c r="N130" s="206" t="s">
        <v>42</v>
      </c>
      <c r="O130" s="84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152</v>
      </c>
      <c r="AT130" s="209" t="s">
        <v>148</v>
      </c>
      <c r="AU130" s="209" t="s">
        <v>79</v>
      </c>
      <c r="AY130" s="17" t="s">
        <v>145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79</v>
      </c>
      <c r="BK130" s="210">
        <f>ROUND(I130*H130,2)</f>
        <v>0</v>
      </c>
      <c r="BL130" s="17" t="s">
        <v>152</v>
      </c>
      <c r="BM130" s="209" t="s">
        <v>304</v>
      </c>
    </row>
    <row r="131" s="2" customFormat="1">
      <c r="A131" s="38"/>
      <c r="B131" s="39"/>
      <c r="C131" s="40"/>
      <c r="D131" s="213" t="s">
        <v>161</v>
      </c>
      <c r="E131" s="40"/>
      <c r="F131" s="234" t="s">
        <v>2001</v>
      </c>
      <c r="G131" s="40"/>
      <c r="H131" s="40"/>
      <c r="I131" s="235"/>
      <c r="J131" s="40"/>
      <c r="K131" s="40"/>
      <c r="L131" s="44"/>
      <c r="M131" s="236"/>
      <c r="N131" s="237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161</v>
      </c>
      <c r="AU131" s="17" t="s">
        <v>79</v>
      </c>
    </row>
    <row r="132" s="2" customFormat="1" ht="16.5" customHeight="1">
      <c r="A132" s="38"/>
      <c r="B132" s="39"/>
      <c r="C132" s="197" t="s">
        <v>216</v>
      </c>
      <c r="D132" s="197" t="s">
        <v>148</v>
      </c>
      <c r="E132" s="198" t="s">
        <v>2043</v>
      </c>
      <c r="F132" s="199" t="s">
        <v>2044</v>
      </c>
      <c r="G132" s="200" t="s">
        <v>381</v>
      </c>
      <c r="H132" s="201">
        <v>3</v>
      </c>
      <c r="I132" s="202"/>
      <c r="J132" s="203">
        <f>ROUND(I132*H132,2)</f>
        <v>0</v>
      </c>
      <c r="K132" s="204"/>
      <c r="L132" s="44"/>
      <c r="M132" s="205" t="s">
        <v>19</v>
      </c>
      <c r="N132" s="206" t="s">
        <v>42</v>
      </c>
      <c r="O132" s="84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152</v>
      </c>
      <c r="AT132" s="209" t="s">
        <v>148</v>
      </c>
      <c r="AU132" s="209" t="s">
        <v>79</v>
      </c>
      <c r="AY132" s="17" t="s">
        <v>145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79</v>
      </c>
      <c r="BK132" s="210">
        <f>ROUND(I132*H132,2)</f>
        <v>0</v>
      </c>
      <c r="BL132" s="17" t="s">
        <v>152</v>
      </c>
      <c r="BM132" s="209" t="s">
        <v>307</v>
      </c>
    </row>
    <row r="133" s="2" customFormat="1">
      <c r="A133" s="38"/>
      <c r="B133" s="39"/>
      <c r="C133" s="40"/>
      <c r="D133" s="213" t="s">
        <v>161</v>
      </c>
      <c r="E133" s="40"/>
      <c r="F133" s="234" t="s">
        <v>2001</v>
      </c>
      <c r="G133" s="40"/>
      <c r="H133" s="40"/>
      <c r="I133" s="235"/>
      <c r="J133" s="40"/>
      <c r="K133" s="40"/>
      <c r="L133" s="44"/>
      <c r="M133" s="236"/>
      <c r="N133" s="237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161</v>
      </c>
      <c r="AU133" s="17" t="s">
        <v>79</v>
      </c>
    </row>
    <row r="134" s="2" customFormat="1" ht="24.15" customHeight="1">
      <c r="A134" s="38"/>
      <c r="B134" s="39"/>
      <c r="C134" s="197" t="s">
        <v>301</v>
      </c>
      <c r="D134" s="197" t="s">
        <v>148</v>
      </c>
      <c r="E134" s="198" t="s">
        <v>2045</v>
      </c>
      <c r="F134" s="199" t="s">
        <v>2046</v>
      </c>
      <c r="G134" s="200" t="s">
        <v>381</v>
      </c>
      <c r="H134" s="201">
        <v>1</v>
      </c>
      <c r="I134" s="202"/>
      <c r="J134" s="203">
        <f>ROUND(I134*H134,2)</f>
        <v>0</v>
      </c>
      <c r="K134" s="204"/>
      <c r="L134" s="44"/>
      <c r="M134" s="205" t="s">
        <v>19</v>
      </c>
      <c r="N134" s="206" t="s">
        <v>42</v>
      </c>
      <c r="O134" s="84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152</v>
      </c>
      <c r="AT134" s="209" t="s">
        <v>148</v>
      </c>
      <c r="AU134" s="209" t="s">
        <v>79</v>
      </c>
      <c r="AY134" s="17" t="s">
        <v>145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79</v>
      </c>
      <c r="BK134" s="210">
        <f>ROUND(I134*H134,2)</f>
        <v>0</v>
      </c>
      <c r="BL134" s="17" t="s">
        <v>152</v>
      </c>
      <c r="BM134" s="209" t="s">
        <v>313</v>
      </c>
    </row>
    <row r="135" s="2" customFormat="1">
      <c r="A135" s="38"/>
      <c r="B135" s="39"/>
      <c r="C135" s="40"/>
      <c r="D135" s="213" t="s">
        <v>161</v>
      </c>
      <c r="E135" s="40"/>
      <c r="F135" s="234" t="s">
        <v>2001</v>
      </c>
      <c r="G135" s="40"/>
      <c r="H135" s="40"/>
      <c r="I135" s="235"/>
      <c r="J135" s="40"/>
      <c r="K135" s="40"/>
      <c r="L135" s="44"/>
      <c r="M135" s="236"/>
      <c r="N135" s="237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79</v>
      </c>
    </row>
    <row r="136" s="2" customFormat="1" ht="24.15" customHeight="1">
      <c r="A136" s="38"/>
      <c r="B136" s="39"/>
      <c r="C136" s="197" t="s">
        <v>228</v>
      </c>
      <c r="D136" s="197" t="s">
        <v>148</v>
      </c>
      <c r="E136" s="198" t="s">
        <v>2047</v>
      </c>
      <c r="F136" s="199" t="s">
        <v>2048</v>
      </c>
      <c r="G136" s="200" t="s">
        <v>381</v>
      </c>
      <c r="H136" s="201">
        <v>8</v>
      </c>
      <c r="I136" s="202"/>
      <c r="J136" s="203">
        <f>ROUND(I136*H136,2)</f>
        <v>0</v>
      </c>
      <c r="K136" s="204"/>
      <c r="L136" s="44"/>
      <c r="M136" s="205" t="s">
        <v>19</v>
      </c>
      <c r="N136" s="206" t="s">
        <v>42</v>
      </c>
      <c r="O136" s="84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9" t="s">
        <v>152</v>
      </c>
      <c r="AT136" s="209" t="s">
        <v>148</v>
      </c>
      <c r="AU136" s="209" t="s">
        <v>79</v>
      </c>
      <c r="AY136" s="17" t="s">
        <v>145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7" t="s">
        <v>79</v>
      </c>
      <c r="BK136" s="210">
        <f>ROUND(I136*H136,2)</f>
        <v>0</v>
      </c>
      <c r="BL136" s="17" t="s">
        <v>152</v>
      </c>
      <c r="BM136" s="209" t="s">
        <v>322</v>
      </c>
    </row>
    <row r="137" s="2" customFormat="1">
      <c r="A137" s="38"/>
      <c r="B137" s="39"/>
      <c r="C137" s="40"/>
      <c r="D137" s="213" t="s">
        <v>161</v>
      </c>
      <c r="E137" s="40"/>
      <c r="F137" s="234" t="s">
        <v>2001</v>
      </c>
      <c r="G137" s="40"/>
      <c r="H137" s="40"/>
      <c r="I137" s="235"/>
      <c r="J137" s="40"/>
      <c r="K137" s="40"/>
      <c r="L137" s="44"/>
      <c r="M137" s="236"/>
      <c r="N137" s="237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161</v>
      </c>
      <c r="AU137" s="17" t="s">
        <v>79</v>
      </c>
    </row>
    <row r="138" s="2" customFormat="1" ht="16.5" customHeight="1">
      <c r="A138" s="38"/>
      <c r="B138" s="39"/>
      <c r="C138" s="197" t="s">
        <v>310</v>
      </c>
      <c r="D138" s="197" t="s">
        <v>148</v>
      </c>
      <c r="E138" s="198" t="s">
        <v>2049</v>
      </c>
      <c r="F138" s="199" t="s">
        <v>2050</v>
      </c>
      <c r="G138" s="200" t="s">
        <v>381</v>
      </c>
      <c r="H138" s="201">
        <v>1</v>
      </c>
      <c r="I138" s="202"/>
      <c r="J138" s="203">
        <f>ROUND(I138*H138,2)</f>
        <v>0</v>
      </c>
      <c r="K138" s="204"/>
      <c r="L138" s="44"/>
      <c r="M138" s="205" t="s">
        <v>19</v>
      </c>
      <c r="N138" s="206" t="s">
        <v>42</v>
      </c>
      <c r="O138" s="84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9" t="s">
        <v>152</v>
      </c>
      <c r="AT138" s="209" t="s">
        <v>148</v>
      </c>
      <c r="AU138" s="209" t="s">
        <v>79</v>
      </c>
      <c r="AY138" s="17" t="s">
        <v>145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7" t="s">
        <v>79</v>
      </c>
      <c r="BK138" s="210">
        <f>ROUND(I138*H138,2)</f>
        <v>0</v>
      </c>
      <c r="BL138" s="17" t="s">
        <v>152</v>
      </c>
      <c r="BM138" s="209" t="s">
        <v>326</v>
      </c>
    </row>
    <row r="139" s="2" customFormat="1">
      <c r="A139" s="38"/>
      <c r="B139" s="39"/>
      <c r="C139" s="40"/>
      <c r="D139" s="213" t="s">
        <v>161</v>
      </c>
      <c r="E139" s="40"/>
      <c r="F139" s="234" t="s">
        <v>2001</v>
      </c>
      <c r="G139" s="40"/>
      <c r="H139" s="40"/>
      <c r="I139" s="235"/>
      <c r="J139" s="40"/>
      <c r="K139" s="40"/>
      <c r="L139" s="44"/>
      <c r="M139" s="236"/>
      <c r="N139" s="237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161</v>
      </c>
      <c r="AU139" s="17" t="s">
        <v>79</v>
      </c>
    </row>
    <row r="140" s="2" customFormat="1" ht="16.5" customHeight="1">
      <c r="A140" s="38"/>
      <c r="B140" s="39"/>
      <c r="C140" s="197" t="s">
        <v>231</v>
      </c>
      <c r="D140" s="197" t="s">
        <v>148</v>
      </c>
      <c r="E140" s="198" t="s">
        <v>2051</v>
      </c>
      <c r="F140" s="199" t="s">
        <v>2052</v>
      </c>
      <c r="G140" s="200" t="s">
        <v>381</v>
      </c>
      <c r="H140" s="201">
        <v>1</v>
      </c>
      <c r="I140" s="202"/>
      <c r="J140" s="203">
        <f>ROUND(I140*H140,2)</f>
        <v>0</v>
      </c>
      <c r="K140" s="204"/>
      <c r="L140" s="44"/>
      <c r="M140" s="205" t="s">
        <v>19</v>
      </c>
      <c r="N140" s="206" t="s">
        <v>42</v>
      </c>
      <c r="O140" s="84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9" t="s">
        <v>152</v>
      </c>
      <c r="AT140" s="209" t="s">
        <v>148</v>
      </c>
      <c r="AU140" s="209" t="s">
        <v>79</v>
      </c>
      <c r="AY140" s="17" t="s">
        <v>145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7" t="s">
        <v>79</v>
      </c>
      <c r="BK140" s="210">
        <f>ROUND(I140*H140,2)</f>
        <v>0</v>
      </c>
      <c r="BL140" s="17" t="s">
        <v>152</v>
      </c>
      <c r="BM140" s="209" t="s">
        <v>330</v>
      </c>
    </row>
    <row r="141" s="2" customFormat="1">
      <c r="A141" s="38"/>
      <c r="B141" s="39"/>
      <c r="C141" s="40"/>
      <c r="D141" s="213" t="s">
        <v>161</v>
      </c>
      <c r="E141" s="40"/>
      <c r="F141" s="234" t="s">
        <v>2001</v>
      </c>
      <c r="G141" s="40"/>
      <c r="H141" s="40"/>
      <c r="I141" s="235"/>
      <c r="J141" s="40"/>
      <c r="K141" s="40"/>
      <c r="L141" s="44"/>
      <c r="M141" s="236"/>
      <c r="N141" s="237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161</v>
      </c>
      <c r="AU141" s="17" t="s">
        <v>79</v>
      </c>
    </row>
    <row r="142" s="2" customFormat="1" ht="24.15" customHeight="1">
      <c r="A142" s="38"/>
      <c r="B142" s="39"/>
      <c r="C142" s="197" t="s">
        <v>323</v>
      </c>
      <c r="D142" s="197" t="s">
        <v>148</v>
      </c>
      <c r="E142" s="198" t="s">
        <v>2053</v>
      </c>
      <c r="F142" s="199" t="s">
        <v>2054</v>
      </c>
      <c r="G142" s="200" t="s">
        <v>381</v>
      </c>
      <c r="H142" s="201">
        <v>1</v>
      </c>
      <c r="I142" s="202"/>
      <c r="J142" s="203">
        <f>ROUND(I142*H142,2)</f>
        <v>0</v>
      </c>
      <c r="K142" s="204"/>
      <c r="L142" s="44"/>
      <c r="M142" s="205" t="s">
        <v>19</v>
      </c>
      <c r="N142" s="206" t="s">
        <v>42</v>
      </c>
      <c r="O142" s="84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9" t="s">
        <v>152</v>
      </c>
      <c r="AT142" s="209" t="s">
        <v>148</v>
      </c>
      <c r="AU142" s="209" t="s">
        <v>79</v>
      </c>
      <c r="AY142" s="17" t="s">
        <v>145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7" t="s">
        <v>79</v>
      </c>
      <c r="BK142" s="210">
        <f>ROUND(I142*H142,2)</f>
        <v>0</v>
      </c>
      <c r="BL142" s="17" t="s">
        <v>152</v>
      </c>
      <c r="BM142" s="209" t="s">
        <v>2055</v>
      </c>
    </row>
    <row r="143" s="2" customFormat="1">
      <c r="A143" s="38"/>
      <c r="B143" s="39"/>
      <c r="C143" s="40"/>
      <c r="D143" s="213" t="s">
        <v>161</v>
      </c>
      <c r="E143" s="40"/>
      <c r="F143" s="234" t="s">
        <v>2056</v>
      </c>
      <c r="G143" s="40"/>
      <c r="H143" s="40"/>
      <c r="I143" s="235"/>
      <c r="J143" s="40"/>
      <c r="K143" s="40"/>
      <c r="L143" s="44"/>
      <c r="M143" s="236"/>
      <c r="N143" s="237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161</v>
      </c>
      <c r="AU143" s="17" t="s">
        <v>79</v>
      </c>
    </row>
    <row r="144" s="11" customFormat="1" ht="25.92" customHeight="1">
      <c r="A144" s="11"/>
      <c r="B144" s="183"/>
      <c r="C144" s="184"/>
      <c r="D144" s="185" t="s">
        <v>70</v>
      </c>
      <c r="E144" s="186" t="s">
        <v>2057</v>
      </c>
      <c r="F144" s="186" t="s">
        <v>2058</v>
      </c>
      <c r="G144" s="184"/>
      <c r="H144" s="184"/>
      <c r="I144" s="187"/>
      <c r="J144" s="188">
        <f>BK144</f>
        <v>0</v>
      </c>
      <c r="K144" s="184"/>
      <c r="L144" s="189"/>
      <c r="M144" s="190"/>
      <c r="N144" s="191"/>
      <c r="O144" s="191"/>
      <c r="P144" s="192">
        <f>SUM(P145:P163)</f>
        <v>0</v>
      </c>
      <c r="Q144" s="191"/>
      <c r="R144" s="192">
        <f>SUM(R145:R163)</f>
        <v>0</v>
      </c>
      <c r="S144" s="191"/>
      <c r="T144" s="193">
        <f>SUM(T145:T163)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94" t="s">
        <v>79</v>
      </c>
      <c r="AT144" s="195" t="s">
        <v>70</v>
      </c>
      <c r="AU144" s="195" t="s">
        <v>71</v>
      </c>
      <c r="AY144" s="194" t="s">
        <v>145</v>
      </c>
      <c r="BK144" s="196">
        <f>SUM(BK145:BK163)</f>
        <v>0</v>
      </c>
    </row>
    <row r="145" s="2" customFormat="1" ht="16.5" customHeight="1">
      <c r="A145" s="38"/>
      <c r="B145" s="39"/>
      <c r="C145" s="197" t="s">
        <v>236</v>
      </c>
      <c r="D145" s="197" t="s">
        <v>148</v>
      </c>
      <c r="E145" s="198" t="s">
        <v>2059</v>
      </c>
      <c r="F145" s="199" t="s">
        <v>2060</v>
      </c>
      <c r="G145" s="200" t="s">
        <v>381</v>
      </c>
      <c r="H145" s="201">
        <v>35</v>
      </c>
      <c r="I145" s="202"/>
      <c r="J145" s="203">
        <f>ROUND(I145*H145,2)</f>
        <v>0</v>
      </c>
      <c r="K145" s="204"/>
      <c r="L145" s="44"/>
      <c r="M145" s="205" t="s">
        <v>19</v>
      </c>
      <c r="N145" s="206" t="s">
        <v>42</v>
      </c>
      <c r="O145" s="84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9" t="s">
        <v>152</v>
      </c>
      <c r="AT145" s="209" t="s">
        <v>148</v>
      </c>
      <c r="AU145" s="209" t="s">
        <v>79</v>
      </c>
      <c r="AY145" s="17" t="s">
        <v>145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7" t="s">
        <v>79</v>
      </c>
      <c r="BK145" s="210">
        <f>ROUND(I145*H145,2)</f>
        <v>0</v>
      </c>
      <c r="BL145" s="17" t="s">
        <v>152</v>
      </c>
      <c r="BM145" s="209" t="s">
        <v>360</v>
      </c>
    </row>
    <row r="146" s="2" customFormat="1">
      <c r="A146" s="38"/>
      <c r="B146" s="39"/>
      <c r="C146" s="40"/>
      <c r="D146" s="213" t="s">
        <v>161</v>
      </c>
      <c r="E146" s="40"/>
      <c r="F146" s="234" t="s">
        <v>2061</v>
      </c>
      <c r="G146" s="40"/>
      <c r="H146" s="40"/>
      <c r="I146" s="235"/>
      <c r="J146" s="40"/>
      <c r="K146" s="40"/>
      <c r="L146" s="44"/>
      <c r="M146" s="236"/>
      <c r="N146" s="237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161</v>
      </c>
      <c r="AU146" s="17" t="s">
        <v>79</v>
      </c>
    </row>
    <row r="147" s="2" customFormat="1" ht="16.5" customHeight="1">
      <c r="A147" s="38"/>
      <c r="B147" s="39"/>
      <c r="C147" s="197" t="s">
        <v>156</v>
      </c>
      <c r="D147" s="197" t="s">
        <v>148</v>
      </c>
      <c r="E147" s="198" t="s">
        <v>2062</v>
      </c>
      <c r="F147" s="199" t="s">
        <v>2063</v>
      </c>
      <c r="G147" s="200" t="s">
        <v>381</v>
      </c>
      <c r="H147" s="201">
        <v>15</v>
      </c>
      <c r="I147" s="202"/>
      <c r="J147" s="203">
        <f>ROUND(I147*H147,2)</f>
        <v>0</v>
      </c>
      <c r="K147" s="204"/>
      <c r="L147" s="44"/>
      <c r="M147" s="205" t="s">
        <v>19</v>
      </c>
      <c r="N147" s="206" t="s">
        <v>42</v>
      </c>
      <c r="O147" s="84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9" t="s">
        <v>152</v>
      </c>
      <c r="AT147" s="209" t="s">
        <v>148</v>
      </c>
      <c r="AU147" s="209" t="s">
        <v>79</v>
      </c>
      <c r="AY147" s="17" t="s">
        <v>145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79</v>
      </c>
      <c r="BK147" s="210">
        <f>ROUND(I147*H147,2)</f>
        <v>0</v>
      </c>
      <c r="BL147" s="17" t="s">
        <v>152</v>
      </c>
      <c r="BM147" s="209" t="s">
        <v>367</v>
      </c>
    </row>
    <row r="148" s="2" customFormat="1">
      <c r="A148" s="38"/>
      <c r="B148" s="39"/>
      <c r="C148" s="40"/>
      <c r="D148" s="213" t="s">
        <v>161</v>
      </c>
      <c r="E148" s="40"/>
      <c r="F148" s="234" t="s">
        <v>1996</v>
      </c>
      <c r="G148" s="40"/>
      <c r="H148" s="40"/>
      <c r="I148" s="235"/>
      <c r="J148" s="40"/>
      <c r="K148" s="40"/>
      <c r="L148" s="44"/>
      <c r="M148" s="236"/>
      <c r="N148" s="237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161</v>
      </c>
      <c r="AU148" s="17" t="s">
        <v>79</v>
      </c>
    </row>
    <row r="149" s="2" customFormat="1" ht="16.5" customHeight="1">
      <c r="A149" s="38"/>
      <c r="B149" s="39"/>
      <c r="C149" s="197" t="s">
        <v>245</v>
      </c>
      <c r="D149" s="197" t="s">
        <v>148</v>
      </c>
      <c r="E149" s="198" t="s">
        <v>2064</v>
      </c>
      <c r="F149" s="199" t="s">
        <v>2065</v>
      </c>
      <c r="G149" s="200" t="s">
        <v>381</v>
      </c>
      <c r="H149" s="201">
        <v>6</v>
      </c>
      <c r="I149" s="202"/>
      <c r="J149" s="203">
        <f>ROUND(I149*H149,2)</f>
        <v>0</v>
      </c>
      <c r="K149" s="204"/>
      <c r="L149" s="44"/>
      <c r="M149" s="205" t="s">
        <v>19</v>
      </c>
      <c r="N149" s="206" t="s">
        <v>42</v>
      </c>
      <c r="O149" s="84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9" t="s">
        <v>152</v>
      </c>
      <c r="AT149" s="209" t="s">
        <v>148</v>
      </c>
      <c r="AU149" s="209" t="s">
        <v>79</v>
      </c>
      <c r="AY149" s="17" t="s">
        <v>145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7" t="s">
        <v>79</v>
      </c>
      <c r="BK149" s="210">
        <f>ROUND(I149*H149,2)</f>
        <v>0</v>
      </c>
      <c r="BL149" s="17" t="s">
        <v>152</v>
      </c>
      <c r="BM149" s="209" t="s">
        <v>371</v>
      </c>
    </row>
    <row r="150" s="2" customFormat="1">
      <c r="A150" s="38"/>
      <c r="B150" s="39"/>
      <c r="C150" s="40"/>
      <c r="D150" s="213" t="s">
        <v>161</v>
      </c>
      <c r="E150" s="40"/>
      <c r="F150" s="234" t="s">
        <v>1996</v>
      </c>
      <c r="G150" s="40"/>
      <c r="H150" s="40"/>
      <c r="I150" s="235"/>
      <c r="J150" s="40"/>
      <c r="K150" s="40"/>
      <c r="L150" s="44"/>
      <c r="M150" s="236"/>
      <c r="N150" s="237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161</v>
      </c>
      <c r="AU150" s="17" t="s">
        <v>79</v>
      </c>
    </row>
    <row r="151" s="2" customFormat="1" ht="16.5" customHeight="1">
      <c r="A151" s="38"/>
      <c r="B151" s="39"/>
      <c r="C151" s="197" t="s">
        <v>364</v>
      </c>
      <c r="D151" s="197" t="s">
        <v>148</v>
      </c>
      <c r="E151" s="198" t="s">
        <v>2066</v>
      </c>
      <c r="F151" s="199" t="s">
        <v>2067</v>
      </c>
      <c r="G151" s="200" t="s">
        <v>381</v>
      </c>
      <c r="H151" s="201">
        <v>4</v>
      </c>
      <c r="I151" s="202"/>
      <c r="J151" s="203">
        <f>ROUND(I151*H151,2)</f>
        <v>0</v>
      </c>
      <c r="K151" s="204"/>
      <c r="L151" s="44"/>
      <c r="M151" s="205" t="s">
        <v>19</v>
      </c>
      <c r="N151" s="206" t="s">
        <v>42</v>
      </c>
      <c r="O151" s="84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9" t="s">
        <v>152</v>
      </c>
      <c r="AT151" s="209" t="s">
        <v>148</v>
      </c>
      <c r="AU151" s="209" t="s">
        <v>79</v>
      </c>
      <c r="AY151" s="17" t="s">
        <v>145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7" t="s">
        <v>79</v>
      </c>
      <c r="BK151" s="210">
        <f>ROUND(I151*H151,2)</f>
        <v>0</v>
      </c>
      <c r="BL151" s="17" t="s">
        <v>152</v>
      </c>
      <c r="BM151" s="209" t="s">
        <v>376</v>
      </c>
    </row>
    <row r="152" s="2" customFormat="1">
      <c r="A152" s="38"/>
      <c r="B152" s="39"/>
      <c r="C152" s="40"/>
      <c r="D152" s="213" t="s">
        <v>161</v>
      </c>
      <c r="E152" s="40"/>
      <c r="F152" s="234" t="s">
        <v>1996</v>
      </c>
      <c r="G152" s="40"/>
      <c r="H152" s="40"/>
      <c r="I152" s="235"/>
      <c r="J152" s="40"/>
      <c r="K152" s="40"/>
      <c r="L152" s="44"/>
      <c r="M152" s="236"/>
      <c r="N152" s="237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161</v>
      </c>
      <c r="AU152" s="17" t="s">
        <v>79</v>
      </c>
    </row>
    <row r="153" s="2" customFormat="1" ht="16.5" customHeight="1">
      <c r="A153" s="38"/>
      <c r="B153" s="39"/>
      <c r="C153" s="197" t="s">
        <v>184</v>
      </c>
      <c r="D153" s="197" t="s">
        <v>148</v>
      </c>
      <c r="E153" s="198" t="s">
        <v>2068</v>
      </c>
      <c r="F153" s="199" t="s">
        <v>2069</v>
      </c>
      <c r="G153" s="200" t="s">
        <v>381</v>
      </c>
      <c r="H153" s="201">
        <v>11</v>
      </c>
      <c r="I153" s="202"/>
      <c r="J153" s="203">
        <f>ROUND(I153*H153,2)</f>
        <v>0</v>
      </c>
      <c r="K153" s="204"/>
      <c r="L153" s="44"/>
      <c r="M153" s="205" t="s">
        <v>19</v>
      </c>
      <c r="N153" s="206" t="s">
        <v>42</v>
      </c>
      <c r="O153" s="84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9" t="s">
        <v>152</v>
      </c>
      <c r="AT153" s="209" t="s">
        <v>148</v>
      </c>
      <c r="AU153" s="209" t="s">
        <v>79</v>
      </c>
      <c r="AY153" s="17" t="s">
        <v>145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7" t="s">
        <v>79</v>
      </c>
      <c r="BK153" s="210">
        <f>ROUND(I153*H153,2)</f>
        <v>0</v>
      </c>
      <c r="BL153" s="17" t="s">
        <v>152</v>
      </c>
      <c r="BM153" s="209" t="s">
        <v>382</v>
      </c>
    </row>
    <row r="154" s="2" customFormat="1">
      <c r="A154" s="38"/>
      <c r="B154" s="39"/>
      <c r="C154" s="40"/>
      <c r="D154" s="213" t="s">
        <v>161</v>
      </c>
      <c r="E154" s="40"/>
      <c r="F154" s="234" t="s">
        <v>1996</v>
      </c>
      <c r="G154" s="40"/>
      <c r="H154" s="40"/>
      <c r="I154" s="235"/>
      <c r="J154" s="40"/>
      <c r="K154" s="40"/>
      <c r="L154" s="44"/>
      <c r="M154" s="236"/>
      <c r="N154" s="237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161</v>
      </c>
      <c r="AU154" s="17" t="s">
        <v>79</v>
      </c>
    </row>
    <row r="155" s="2" customFormat="1" ht="16.5" customHeight="1">
      <c r="A155" s="38"/>
      <c r="B155" s="39"/>
      <c r="C155" s="197" t="s">
        <v>373</v>
      </c>
      <c r="D155" s="197" t="s">
        <v>148</v>
      </c>
      <c r="E155" s="198" t="s">
        <v>2070</v>
      </c>
      <c r="F155" s="199" t="s">
        <v>2071</v>
      </c>
      <c r="G155" s="200" t="s">
        <v>381</v>
      </c>
      <c r="H155" s="201">
        <v>1</v>
      </c>
      <c r="I155" s="202"/>
      <c r="J155" s="203">
        <f>ROUND(I155*H155,2)</f>
        <v>0</v>
      </c>
      <c r="K155" s="204"/>
      <c r="L155" s="44"/>
      <c r="M155" s="205" t="s">
        <v>19</v>
      </c>
      <c r="N155" s="206" t="s">
        <v>42</v>
      </c>
      <c r="O155" s="84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9" t="s">
        <v>152</v>
      </c>
      <c r="AT155" s="209" t="s">
        <v>148</v>
      </c>
      <c r="AU155" s="209" t="s">
        <v>79</v>
      </c>
      <c r="AY155" s="17" t="s">
        <v>145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7" t="s">
        <v>79</v>
      </c>
      <c r="BK155" s="210">
        <f>ROUND(I155*H155,2)</f>
        <v>0</v>
      </c>
      <c r="BL155" s="17" t="s">
        <v>152</v>
      </c>
      <c r="BM155" s="209" t="s">
        <v>386</v>
      </c>
    </row>
    <row r="156" s="2" customFormat="1">
      <c r="A156" s="38"/>
      <c r="B156" s="39"/>
      <c r="C156" s="40"/>
      <c r="D156" s="213" t="s">
        <v>161</v>
      </c>
      <c r="E156" s="40"/>
      <c r="F156" s="234" t="s">
        <v>1996</v>
      </c>
      <c r="G156" s="40"/>
      <c r="H156" s="40"/>
      <c r="I156" s="235"/>
      <c r="J156" s="40"/>
      <c r="K156" s="40"/>
      <c r="L156" s="44"/>
      <c r="M156" s="236"/>
      <c r="N156" s="237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161</v>
      </c>
      <c r="AU156" s="17" t="s">
        <v>79</v>
      </c>
    </row>
    <row r="157" s="2" customFormat="1" ht="16.5" customHeight="1">
      <c r="A157" s="38"/>
      <c r="B157" s="39"/>
      <c r="C157" s="197" t="s">
        <v>264</v>
      </c>
      <c r="D157" s="197" t="s">
        <v>148</v>
      </c>
      <c r="E157" s="198" t="s">
        <v>2072</v>
      </c>
      <c r="F157" s="199" t="s">
        <v>2073</v>
      </c>
      <c r="G157" s="200" t="s">
        <v>381</v>
      </c>
      <c r="H157" s="201">
        <v>6</v>
      </c>
      <c r="I157" s="202"/>
      <c r="J157" s="203">
        <f>ROUND(I157*H157,2)</f>
        <v>0</v>
      </c>
      <c r="K157" s="204"/>
      <c r="L157" s="44"/>
      <c r="M157" s="205" t="s">
        <v>19</v>
      </c>
      <c r="N157" s="206" t="s">
        <v>42</v>
      </c>
      <c r="O157" s="84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9" t="s">
        <v>152</v>
      </c>
      <c r="AT157" s="209" t="s">
        <v>148</v>
      </c>
      <c r="AU157" s="209" t="s">
        <v>79</v>
      </c>
      <c r="AY157" s="17" t="s">
        <v>145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7" t="s">
        <v>79</v>
      </c>
      <c r="BK157" s="210">
        <f>ROUND(I157*H157,2)</f>
        <v>0</v>
      </c>
      <c r="BL157" s="17" t="s">
        <v>152</v>
      </c>
      <c r="BM157" s="209" t="s">
        <v>2074</v>
      </c>
    </row>
    <row r="158" s="2" customFormat="1">
      <c r="A158" s="38"/>
      <c r="B158" s="39"/>
      <c r="C158" s="40"/>
      <c r="D158" s="213" t="s">
        <v>161</v>
      </c>
      <c r="E158" s="40"/>
      <c r="F158" s="234" t="s">
        <v>1996</v>
      </c>
      <c r="G158" s="40"/>
      <c r="H158" s="40"/>
      <c r="I158" s="235"/>
      <c r="J158" s="40"/>
      <c r="K158" s="40"/>
      <c r="L158" s="44"/>
      <c r="M158" s="236"/>
      <c r="N158" s="237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161</v>
      </c>
      <c r="AU158" s="17" t="s">
        <v>79</v>
      </c>
    </row>
    <row r="159" s="2" customFormat="1" ht="16.5" customHeight="1">
      <c r="A159" s="38"/>
      <c r="B159" s="39"/>
      <c r="C159" s="197" t="s">
        <v>383</v>
      </c>
      <c r="D159" s="197" t="s">
        <v>148</v>
      </c>
      <c r="E159" s="198" t="s">
        <v>2075</v>
      </c>
      <c r="F159" s="199" t="s">
        <v>2076</v>
      </c>
      <c r="G159" s="200" t="s">
        <v>381</v>
      </c>
      <c r="H159" s="201">
        <v>7</v>
      </c>
      <c r="I159" s="202"/>
      <c r="J159" s="203">
        <f>ROUND(I159*H159,2)</f>
        <v>0</v>
      </c>
      <c r="K159" s="204"/>
      <c r="L159" s="44"/>
      <c r="M159" s="205" t="s">
        <v>19</v>
      </c>
      <c r="N159" s="206" t="s">
        <v>42</v>
      </c>
      <c r="O159" s="84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9" t="s">
        <v>152</v>
      </c>
      <c r="AT159" s="209" t="s">
        <v>148</v>
      </c>
      <c r="AU159" s="209" t="s">
        <v>79</v>
      </c>
      <c r="AY159" s="17" t="s">
        <v>145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7" t="s">
        <v>79</v>
      </c>
      <c r="BK159" s="210">
        <f>ROUND(I159*H159,2)</f>
        <v>0</v>
      </c>
      <c r="BL159" s="17" t="s">
        <v>152</v>
      </c>
      <c r="BM159" s="209" t="s">
        <v>390</v>
      </c>
    </row>
    <row r="160" s="2" customFormat="1">
      <c r="A160" s="38"/>
      <c r="B160" s="39"/>
      <c r="C160" s="40"/>
      <c r="D160" s="213" t="s">
        <v>161</v>
      </c>
      <c r="E160" s="40"/>
      <c r="F160" s="234" t="s">
        <v>1996</v>
      </c>
      <c r="G160" s="40"/>
      <c r="H160" s="40"/>
      <c r="I160" s="235"/>
      <c r="J160" s="40"/>
      <c r="K160" s="40"/>
      <c r="L160" s="44"/>
      <c r="M160" s="236"/>
      <c r="N160" s="237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161</v>
      </c>
      <c r="AU160" s="17" t="s">
        <v>79</v>
      </c>
    </row>
    <row r="161" s="2" customFormat="1" ht="16.5" customHeight="1">
      <c r="A161" s="38"/>
      <c r="B161" s="39"/>
      <c r="C161" s="197" t="s">
        <v>272</v>
      </c>
      <c r="D161" s="197" t="s">
        <v>148</v>
      </c>
      <c r="E161" s="198" t="s">
        <v>2077</v>
      </c>
      <c r="F161" s="199" t="s">
        <v>2078</v>
      </c>
      <c r="G161" s="200" t="s">
        <v>381</v>
      </c>
      <c r="H161" s="201">
        <v>6</v>
      </c>
      <c r="I161" s="202"/>
      <c r="J161" s="203">
        <f>ROUND(I161*H161,2)</f>
        <v>0</v>
      </c>
      <c r="K161" s="204"/>
      <c r="L161" s="44"/>
      <c r="M161" s="205" t="s">
        <v>19</v>
      </c>
      <c r="N161" s="206" t="s">
        <v>42</v>
      </c>
      <c r="O161" s="84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9" t="s">
        <v>152</v>
      </c>
      <c r="AT161" s="209" t="s">
        <v>148</v>
      </c>
      <c r="AU161" s="209" t="s">
        <v>79</v>
      </c>
      <c r="AY161" s="17" t="s">
        <v>145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79</v>
      </c>
      <c r="BK161" s="210">
        <f>ROUND(I161*H161,2)</f>
        <v>0</v>
      </c>
      <c r="BL161" s="17" t="s">
        <v>152</v>
      </c>
      <c r="BM161" s="209" t="s">
        <v>396</v>
      </c>
    </row>
    <row r="162" s="2" customFormat="1">
      <c r="A162" s="38"/>
      <c r="B162" s="39"/>
      <c r="C162" s="40"/>
      <c r="D162" s="213" t="s">
        <v>161</v>
      </c>
      <c r="E162" s="40"/>
      <c r="F162" s="234" t="s">
        <v>1996</v>
      </c>
      <c r="G162" s="40"/>
      <c r="H162" s="40"/>
      <c r="I162" s="235"/>
      <c r="J162" s="40"/>
      <c r="K162" s="40"/>
      <c r="L162" s="44"/>
      <c r="M162" s="236"/>
      <c r="N162" s="237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161</v>
      </c>
      <c r="AU162" s="17" t="s">
        <v>79</v>
      </c>
    </row>
    <row r="163" s="2" customFormat="1" ht="16.5" customHeight="1">
      <c r="A163" s="38"/>
      <c r="B163" s="39"/>
      <c r="C163" s="197" t="s">
        <v>393</v>
      </c>
      <c r="D163" s="197" t="s">
        <v>148</v>
      </c>
      <c r="E163" s="198" t="s">
        <v>2079</v>
      </c>
      <c r="F163" s="199" t="s">
        <v>2080</v>
      </c>
      <c r="G163" s="200" t="s">
        <v>381</v>
      </c>
      <c r="H163" s="201">
        <v>1</v>
      </c>
      <c r="I163" s="202"/>
      <c r="J163" s="203">
        <f>ROUND(I163*H163,2)</f>
        <v>0</v>
      </c>
      <c r="K163" s="204"/>
      <c r="L163" s="44"/>
      <c r="M163" s="205" t="s">
        <v>19</v>
      </c>
      <c r="N163" s="206" t="s">
        <v>42</v>
      </c>
      <c r="O163" s="84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9" t="s">
        <v>152</v>
      </c>
      <c r="AT163" s="209" t="s">
        <v>148</v>
      </c>
      <c r="AU163" s="209" t="s">
        <v>79</v>
      </c>
      <c r="AY163" s="17" t="s">
        <v>145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7" t="s">
        <v>79</v>
      </c>
      <c r="BK163" s="210">
        <f>ROUND(I163*H163,2)</f>
        <v>0</v>
      </c>
      <c r="BL163" s="17" t="s">
        <v>152</v>
      </c>
      <c r="BM163" s="209" t="s">
        <v>403</v>
      </c>
    </row>
    <row r="164" s="11" customFormat="1" ht="25.92" customHeight="1">
      <c r="A164" s="11"/>
      <c r="B164" s="183"/>
      <c r="C164" s="184"/>
      <c r="D164" s="185" t="s">
        <v>70</v>
      </c>
      <c r="E164" s="186" t="s">
        <v>2081</v>
      </c>
      <c r="F164" s="186" t="s">
        <v>2082</v>
      </c>
      <c r="G164" s="184"/>
      <c r="H164" s="184"/>
      <c r="I164" s="187"/>
      <c r="J164" s="188">
        <f>BK164</f>
        <v>0</v>
      </c>
      <c r="K164" s="184"/>
      <c r="L164" s="189"/>
      <c r="M164" s="190"/>
      <c r="N164" s="191"/>
      <c r="O164" s="191"/>
      <c r="P164" s="192">
        <f>P165+SUM(P166:P177)</f>
        <v>0</v>
      </c>
      <c r="Q164" s="191"/>
      <c r="R164" s="192">
        <f>R165+SUM(R166:R177)</f>
        <v>0</v>
      </c>
      <c r="S164" s="191"/>
      <c r="T164" s="193">
        <f>T165+SUM(T166:T177)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94" t="s">
        <v>79</v>
      </c>
      <c r="AT164" s="195" t="s">
        <v>70</v>
      </c>
      <c r="AU164" s="195" t="s">
        <v>71</v>
      </c>
      <c r="AY164" s="194" t="s">
        <v>145</v>
      </c>
      <c r="BK164" s="196">
        <f>BK165+SUM(BK166:BK177)</f>
        <v>0</v>
      </c>
    </row>
    <row r="165" s="2" customFormat="1" ht="16.5" customHeight="1">
      <c r="A165" s="38"/>
      <c r="B165" s="39"/>
      <c r="C165" s="197" t="s">
        <v>275</v>
      </c>
      <c r="D165" s="197" t="s">
        <v>148</v>
      </c>
      <c r="E165" s="198" t="s">
        <v>2083</v>
      </c>
      <c r="F165" s="199" t="s">
        <v>2084</v>
      </c>
      <c r="G165" s="200" t="s">
        <v>2085</v>
      </c>
      <c r="H165" s="201">
        <v>20</v>
      </c>
      <c r="I165" s="202"/>
      <c r="J165" s="203">
        <f>ROUND(I165*H165,2)</f>
        <v>0</v>
      </c>
      <c r="K165" s="204"/>
      <c r="L165" s="44"/>
      <c r="M165" s="205" t="s">
        <v>19</v>
      </c>
      <c r="N165" s="206" t="s">
        <v>42</v>
      </c>
      <c r="O165" s="84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9" t="s">
        <v>152</v>
      </c>
      <c r="AT165" s="209" t="s">
        <v>148</v>
      </c>
      <c r="AU165" s="209" t="s">
        <v>79</v>
      </c>
      <c r="AY165" s="17" t="s">
        <v>145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7" t="s">
        <v>79</v>
      </c>
      <c r="BK165" s="210">
        <f>ROUND(I165*H165,2)</f>
        <v>0</v>
      </c>
      <c r="BL165" s="17" t="s">
        <v>152</v>
      </c>
      <c r="BM165" s="209" t="s">
        <v>407</v>
      </c>
    </row>
    <row r="166" s="2" customFormat="1" ht="16.5" customHeight="1">
      <c r="A166" s="38"/>
      <c r="B166" s="39"/>
      <c r="C166" s="197" t="s">
        <v>404</v>
      </c>
      <c r="D166" s="197" t="s">
        <v>148</v>
      </c>
      <c r="E166" s="198" t="s">
        <v>2086</v>
      </c>
      <c r="F166" s="199" t="s">
        <v>2087</v>
      </c>
      <c r="G166" s="200" t="s">
        <v>2085</v>
      </c>
      <c r="H166" s="201">
        <v>30</v>
      </c>
      <c r="I166" s="202"/>
      <c r="J166" s="203">
        <f>ROUND(I166*H166,2)</f>
        <v>0</v>
      </c>
      <c r="K166" s="204"/>
      <c r="L166" s="44"/>
      <c r="M166" s="205" t="s">
        <v>19</v>
      </c>
      <c r="N166" s="206" t="s">
        <v>42</v>
      </c>
      <c r="O166" s="84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9" t="s">
        <v>152</v>
      </c>
      <c r="AT166" s="209" t="s">
        <v>148</v>
      </c>
      <c r="AU166" s="209" t="s">
        <v>79</v>
      </c>
      <c r="AY166" s="17" t="s">
        <v>145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7" t="s">
        <v>79</v>
      </c>
      <c r="BK166" s="210">
        <f>ROUND(I166*H166,2)</f>
        <v>0</v>
      </c>
      <c r="BL166" s="17" t="s">
        <v>152</v>
      </c>
      <c r="BM166" s="209" t="s">
        <v>412</v>
      </c>
    </row>
    <row r="167" s="2" customFormat="1" ht="16.5" customHeight="1">
      <c r="A167" s="38"/>
      <c r="B167" s="39"/>
      <c r="C167" s="197" t="s">
        <v>280</v>
      </c>
      <c r="D167" s="197" t="s">
        <v>148</v>
      </c>
      <c r="E167" s="198" t="s">
        <v>2088</v>
      </c>
      <c r="F167" s="199" t="s">
        <v>2089</v>
      </c>
      <c r="G167" s="200" t="s">
        <v>2085</v>
      </c>
      <c r="H167" s="201">
        <v>40</v>
      </c>
      <c r="I167" s="202"/>
      <c r="J167" s="203">
        <f>ROUND(I167*H167,2)</f>
        <v>0</v>
      </c>
      <c r="K167" s="204"/>
      <c r="L167" s="44"/>
      <c r="M167" s="205" t="s">
        <v>19</v>
      </c>
      <c r="N167" s="206" t="s">
        <v>42</v>
      </c>
      <c r="O167" s="84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9" t="s">
        <v>152</v>
      </c>
      <c r="AT167" s="209" t="s">
        <v>148</v>
      </c>
      <c r="AU167" s="209" t="s">
        <v>79</v>
      </c>
      <c r="AY167" s="17" t="s">
        <v>145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7" t="s">
        <v>79</v>
      </c>
      <c r="BK167" s="210">
        <f>ROUND(I167*H167,2)</f>
        <v>0</v>
      </c>
      <c r="BL167" s="17" t="s">
        <v>152</v>
      </c>
      <c r="BM167" s="209" t="s">
        <v>420</v>
      </c>
    </row>
    <row r="168" s="2" customFormat="1">
      <c r="A168" s="38"/>
      <c r="B168" s="39"/>
      <c r="C168" s="40"/>
      <c r="D168" s="213" t="s">
        <v>161</v>
      </c>
      <c r="E168" s="40"/>
      <c r="F168" s="234" t="s">
        <v>2001</v>
      </c>
      <c r="G168" s="40"/>
      <c r="H168" s="40"/>
      <c r="I168" s="235"/>
      <c r="J168" s="40"/>
      <c r="K168" s="40"/>
      <c r="L168" s="44"/>
      <c r="M168" s="236"/>
      <c r="N168" s="237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161</v>
      </c>
      <c r="AU168" s="17" t="s">
        <v>79</v>
      </c>
    </row>
    <row r="169" s="2" customFormat="1" ht="16.5" customHeight="1">
      <c r="A169" s="38"/>
      <c r="B169" s="39"/>
      <c r="C169" s="197" t="s">
        <v>417</v>
      </c>
      <c r="D169" s="197" t="s">
        <v>148</v>
      </c>
      <c r="E169" s="198" t="s">
        <v>2090</v>
      </c>
      <c r="F169" s="199" t="s">
        <v>2091</v>
      </c>
      <c r="G169" s="200" t="s">
        <v>2092</v>
      </c>
      <c r="H169" s="201">
        <v>1</v>
      </c>
      <c r="I169" s="202"/>
      <c r="J169" s="203">
        <f>ROUND(I169*H169,2)</f>
        <v>0</v>
      </c>
      <c r="K169" s="204"/>
      <c r="L169" s="44"/>
      <c r="M169" s="205" t="s">
        <v>19</v>
      </c>
      <c r="N169" s="206" t="s">
        <v>42</v>
      </c>
      <c r="O169" s="84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9" t="s">
        <v>152</v>
      </c>
      <c r="AT169" s="209" t="s">
        <v>148</v>
      </c>
      <c r="AU169" s="209" t="s">
        <v>79</v>
      </c>
      <c r="AY169" s="17" t="s">
        <v>145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79</v>
      </c>
      <c r="BK169" s="210">
        <f>ROUND(I169*H169,2)</f>
        <v>0</v>
      </c>
      <c r="BL169" s="17" t="s">
        <v>152</v>
      </c>
      <c r="BM169" s="209" t="s">
        <v>2093</v>
      </c>
    </row>
    <row r="170" s="2" customFormat="1">
      <c r="A170" s="38"/>
      <c r="B170" s="39"/>
      <c r="C170" s="40"/>
      <c r="D170" s="213" t="s">
        <v>161</v>
      </c>
      <c r="E170" s="40"/>
      <c r="F170" s="234" t="s">
        <v>2094</v>
      </c>
      <c r="G170" s="40"/>
      <c r="H170" s="40"/>
      <c r="I170" s="235"/>
      <c r="J170" s="40"/>
      <c r="K170" s="40"/>
      <c r="L170" s="44"/>
      <c r="M170" s="236"/>
      <c r="N170" s="237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161</v>
      </c>
      <c r="AU170" s="17" t="s">
        <v>79</v>
      </c>
    </row>
    <row r="171" s="2" customFormat="1" ht="16.5" customHeight="1">
      <c r="A171" s="38"/>
      <c r="B171" s="39"/>
      <c r="C171" s="197" t="s">
        <v>287</v>
      </c>
      <c r="D171" s="197" t="s">
        <v>148</v>
      </c>
      <c r="E171" s="198" t="s">
        <v>2095</v>
      </c>
      <c r="F171" s="199" t="s">
        <v>2096</v>
      </c>
      <c r="G171" s="200" t="s">
        <v>2092</v>
      </c>
      <c r="H171" s="201">
        <v>1</v>
      </c>
      <c r="I171" s="202"/>
      <c r="J171" s="203">
        <f>ROUND(I171*H171,2)</f>
        <v>0</v>
      </c>
      <c r="K171" s="204"/>
      <c r="L171" s="44"/>
      <c r="M171" s="205" t="s">
        <v>19</v>
      </c>
      <c r="N171" s="206" t="s">
        <v>42</v>
      </c>
      <c r="O171" s="84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9" t="s">
        <v>152</v>
      </c>
      <c r="AT171" s="209" t="s">
        <v>148</v>
      </c>
      <c r="AU171" s="209" t="s">
        <v>79</v>
      </c>
      <c r="AY171" s="17" t="s">
        <v>145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7" t="s">
        <v>79</v>
      </c>
      <c r="BK171" s="210">
        <f>ROUND(I171*H171,2)</f>
        <v>0</v>
      </c>
      <c r="BL171" s="17" t="s">
        <v>152</v>
      </c>
      <c r="BM171" s="209" t="s">
        <v>423</v>
      </c>
    </row>
    <row r="172" s="2" customFormat="1" ht="16.5" customHeight="1">
      <c r="A172" s="38"/>
      <c r="B172" s="39"/>
      <c r="C172" s="197" t="s">
        <v>425</v>
      </c>
      <c r="D172" s="197" t="s">
        <v>148</v>
      </c>
      <c r="E172" s="198" t="s">
        <v>2097</v>
      </c>
      <c r="F172" s="199" t="s">
        <v>2098</v>
      </c>
      <c r="G172" s="200" t="s">
        <v>160</v>
      </c>
      <c r="H172" s="201">
        <v>2</v>
      </c>
      <c r="I172" s="202"/>
      <c r="J172" s="203">
        <f>ROUND(I172*H172,2)</f>
        <v>0</v>
      </c>
      <c r="K172" s="204"/>
      <c r="L172" s="44"/>
      <c r="M172" s="205" t="s">
        <v>19</v>
      </c>
      <c r="N172" s="206" t="s">
        <v>42</v>
      </c>
      <c r="O172" s="84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9" t="s">
        <v>152</v>
      </c>
      <c r="AT172" s="209" t="s">
        <v>148</v>
      </c>
      <c r="AU172" s="209" t="s">
        <v>79</v>
      </c>
      <c r="AY172" s="17" t="s">
        <v>145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7" t="s">
        <v>79</v>
      </c>
      <c r="BK172" s="210">
        <f>ROUND(I172*H172,2)</f>
        <v>0</v>
      </c>
      <c r="BL172" s="17" t="s">
        <v>152</v>
      </c>
      <c r="BM172" s="209" t="s">
        <v>2099</v>
      </c>
    </row>
    <row r="173" s="2" customFormat="1">
      <c r="A173" s="38"/>
      <c r="B173" s="39"/>
      <c r="C173" s="40"/>
      <c r="D173" s="213" t="s">
        <v>161</v>
      </c>
      <c r="E173" s="40"/>
      <c r="F173" s="234" t="s">
        <v>2100</v>
      </c>
      <c r="G173" s="40"/>
      <c r="H173" s="40"/>
      <c r="I173" s="235"/>
      <c r="J173" s="40"/>
      <c r="K173" s="40"/>
      <c r="L173" s="44"/>
      <c r="M173" s="236"/>
      <c r="N173" s="237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161</v>
      </c>
      <c r="AU173" s="17" t="s">
        <v>79</v>
      </c>
    </row>
    <row r="174" s="2" customFormat="1" ht="16.5" customHeight="1">
      <c r="A174" s="38"/>
      <c r="B174" s="39"/>
      <c r="C174" s="197" t="s">
        <v>293</v>
      </c>
      <c r="D174" s="197" t="s">
        <v>148</v>
      </c>
      <c r="E174" s="198" t="s">
        <v>2101</v>
      </c>
      <c r="F174" s="199" t="s">
        <v>2102</v>
      </c>
      <c r="G174" s="200" t="s">
        <v>160</v>
      </c>
      <c r="H174" s="201">
        <v>4</v>
      </c>
      <c r="I174" s="202"/>
      <c r="J174" s="203">
        <f>ROUND(I174*H174,2)</f>
        <v>0</v>
      </c>
      <c r="K174" s="204"/>
      <c r="L174" s="44"/>
      <c r="M174" s="205" t="s">
        <v>19</v>
      </c>
      <c r="N174" s="206" t="s">
        <v>42</v>
      </c>
      <c r="O174" s="84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9" t="s">
        <v>152</v>
      </c>
      <c r="AT174" s="209" t="s">
        <v>148</v>
      </c>
      <c r="AU174" s="209" t="s">
        <v>79</v>
      </c>
      <c r="AY174" s="17" t="s">
        <v>145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7" t="s">
        <v>79</v>
      </c>
      <c r="BK174" s="210">
        <f>ROUND(I174*H174,2)</f>
        <v>0</v>
      </c>
      <c r="BL174" s="17" t="s">
        <v>152</v>
      </c>
      <c r="BM174" s="209" t="s">
        <v>2103</v>
      </c>
    </row>
    <row r="175" s="2" customFormat="1" ht="16.5" customHeight="1">
      <c r="A175" s="38"/>
      <c r="B175" s="39"/>
      <c r="C175" s="197" t="s">
        <v>433</v>
      </c>
      <c r="D175" s="197" t="s">
        <v>148</v>
      </c>
      <c r="E175" s="198" t="s">
        <v>2104</v>
      </c>
      <c r="F175" s="199" t="s">
        <v>2105</v>
      </c>
      <c r="G175" s="200" t="s">
        <v>2092</v>
      </c>
      <c r="H175" s="201">
        <v>1</v>
      </c>
      <c r="I175" s="202"/>
      <c r="J175" s="203">
        <f>ROUND(I175*H175,2)</f>
        <v>0</v>
      </c>
      <c r="K175" s="204"/>
      <c r="L175" s="44"/>
      <c r="M175" s="205" t="s">
        <v>19</v>
      </c>
      <c r="N175" s="206" t="s">
        <v>42</v>
      </c>
      <c r="O175" s="84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152</v>
      </c>
      <c r="AT175" s="209" t="s">
        <v>148</v>
      </c>
      <c r="AU175" s="209" t="s">
        <v>79</v>
      </c>
      <c r="AY175" s="17" t="s">
        <v>145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79</v>
      </c>
      <c r="BK175" s="210">
        <f>ROUND(I175*H175,2)</f>
        <v>0</v>
      </c>
      <c r="BL175" s="17" t="s">
        <v>152</v>
      </c>
      <c r="BM175" s="209" t="s">
        <v>428</v>
      </c>
    </row>
    <row r="176" s="2" customFormat="1" ht="16.5" customHeight="1">
      <c r="A176" s="38"/>
      <c r="B176" s="39"/>
      <c r="C176" s="197" t="s">
        <v>297</v>
      </c>
      <c r="D176" s="197" t="s">
        <v>148</v>
      </c>
      <c r="E176" s="198" t="s">
        <v>2106</v>
      </c>
      <c r="F176" s="199" t="s">
        <v>2107</v>
      </c>
      <c r="G176" s="200" t="s">
        <v>2085</v>
      </c>
      <c r="H176" s="201">
        <v>24</v>
      </c>
      <c r="I176" s="202"/>
      <c r="J176" s="203">
        <f>ROUND(I176*H176,2)</f>
        <v>0</v>
      </c>
      <c r="K176" s="204"/>
      <c r="L176" s="44"/>
      <c r="M176" s="205" t="s">
        <v>19</v>
      </c>
      <c r="N176" s="206" t="s">
        <v>42</v>
      </c>
      <c r="O176" s="84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9" t="s">
        <v>152</v>
      </c>
      <c r="AT176" s="209" t="s">
        <v>148</v>
      </c>
      <c r="AU176" s="209" t="s">
        <v>79</v>
      </c>
      <c r="AY176" s="17" t="s">
        <v>145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7" t="s">
        <v>79</v>
      </c>
      <c r="BK176" s="210">
        <f>ROUND(I176*H176,2)</f>
        <v>0</v>
      </c>
      <c r="BL176" s="17" t="s">
        <v>152</v>
      </c>
      <c r="BM176" s="209" t="s">
        <v>431</v>
      </c>
    </row>
    <row r="177" s="11" customFormat="1" ht="22.8" customHeight="1">
      <c r="A177" s="11"/>
      <c r="B177" s="183"/>
      <c r="C177" s="184"/>
      <c r="D177" s="185" t="s">
        <v>70</v>
      </c>
      <c r="E177" s="258" t="s">
        <v>2108</v>
      </c>
      <c r="F177" s="258" t="s">
        <v>2109</v>
      </c>
      <c r="G177" s="184"/>
      <c r="H177" s="184"/>
      <c r="I177" s="187"/>
      <c r="J177" s="259">
        <f>BK177</f>
        <v>0</v>
      </c>
      <c r="K177" s="184"/>
      <c r="L177" s="189"/>
      <c r="M177" s="190"/>
      <c r="N177" s="191"/>
      <c r="O177" s="191"/>
      <c r="P177" s="192">
        <f>SUM(P178:P180)</f>
        <v>0</v>
      </c>
      <c r="Q177" s="191"/>
      <c r="R177" s="192">
        <f>SUM(R178:R180)</f>
        <v>0</v>
      </c>
      <c r="S177" s="191"/>
      <c r="T177" s="193">
        <f>SUM(T178:T180)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194" t="s">
        <v>79</v>
      </c>
      <c r="AT177" s="195" t="s">
        <v>70</v>
      </c>
      <c r="AU177" s="195" t="s">
        <v>79</v>
      </c>
      <c r="AY177" s="194" t="s">
        <v>145</v>
      </c>
      <c r="BK177" s="196">
        <f>SUM(BK178:BK180)</f>
        <v>0</v>
      </c>
    </row>
    <row r="178" s="2" customFormat="1" ht="16.5" customHeight="1">
      <c r="A178" s="38"/>
      <c r="B178" s="39"/>
      <c r="C178" s="197" t="s">
        <v>443</v>
      </c>
      <c r="D178" s="197" t="s">
        <v>148</v>
      </c>
      <c r="E178" s="198" t="s">
        <v>2110</v>
      </c>
      <c r="F178" s="199" t="s">
        <v>2111</v>
      </c>
      <c r="G178" s="200" t="s">
        <v>1326</v>
      </c>
      <c r="H178" s="201">
        <v>1</v>
      </c>
      <c r="I178" s="202"/>
      <c r="J178" s="203">
        <f>ROUND(I178*H178,2)</f>
        <v>0</v>
      </c>
      <c r="K178" s="204"/>
      <c r="L178" s="44"/>
      <c r="M178" s="205" t="s">
        <v>19</v>
      </c>
      <c r="N178" s="206" t="s">
        <v>42</v>
      </c>
      <c r="O178" s="84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9" t="s">
        <v>152</v>
      </c>
      <c r="AT178" s="209" t="s">
        <v>148</v>
      </c>
      <c r="AU178" s="209" t="s">
        <v>81</v>
      </c>
      <c r="AY178" s="17" t="s">
        <v>145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79</v>
      </c>
      <c r="BK178" s="210">
        <f>ROUND(I178*H178,2)</f>
        <v>0</v>
      </c>
      <c r="BL178" s="17" t="s">
        <v>152</v>
      </c>
      <c r="BM178" s="209" t="s">
        <v>272</v>
      </c>
    </row>
    <row r="179" s="2" customFormat="1" ht="16.5" customHeight="1">
      <c r="A179" s="38"/>
      <c r="B179" s="39"/>
      <c r="C179" s="197" t="s">
        <v>304</v>
      </c>
      <c r="D179" s="197" t="s">
        <v>148</v>
      </c>
      <c r="E179" s="198" t="s">
        <v>2112</v>
      </c>
      <c r="F179" s="199" t="s">
        <v>2113</v>
      </c>
      <c r="G179" s="200" t="s">
        <v>1326</v>
      </c>
      <c r="H179" s="201">
        <v>1</v>
      </c>
      <c r="I179" s="202"/>
      <c r="J179" s="203">
        <f>ROUND(I179*H179,2)</f>
        <v>0</v>
      </c>
      <c r="K179" s="204"/>
      <c r="L179" s="44"/>
      <c r="M179" s="205" t="s">
        <v>19</v>
      </c>
      <c r="N179" s="206" t="s">
        <v>42</v>
      </c>
      <c r="O179" s="84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9" t="s">
        <v>152</v>
      </c>
      <c r="AT179" s="209" t="s">
        <v>148</v>
      </c>
      <c r="AU179" s="209" t="s">
        <v>81</v>
      </c>
      <c r="AY179" s="17" t="s">
        <v>145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7" t="s">
        <v>79</v>
      </c>
      <c r="BK179" s="210">
        <f>ROUND(I179*H179,2)</f>
        <v>0</v>
      </c>
      <c r="BL179" s="17" t="s">
        <v>152</v>
      </c>
      <c r="BM179" s="209" t="s">
        <v>275</v>
      </c>
    </row>
    <row r="180" s="2" customFormat="1" ht="16.5" customHeight="1">
      <c r="A180" s="38"/>
      <c r="B180" s="39"/>
      <c r="C180" s="197" t="s">
        <v>454</v>
      </c>
      <c r="D180" s="197" t="s">
        <v>148</v>
      </c>
      <c r="E180" s="198" t="s">
        <v>2114</v>
      </c>
      <c r="F180" s="199" t="s">
        <v>2115</v>
      </c>
      <c r="G180" s="200" t="s">
        <v>1326</v>
      </c>
      <c r="H180" s="201">
        <v>1</v>
      </c>
      <c r="I180" s="202"/>
      <c r="J180" s="203">
        <f>ROUND(I180*H180,2)</f>
        <v>0</v>
      </c>
      <c r="K180" s="204"/>
      <c r="L180" s="44"/>
      <c r="M180" s="260" t="s">
        <v>19</v>
      </c>
      <c r="N180" s="261" t="s">
        <v>42</v>
      </c>
      <c r="O180" s="262"/>
      <c r="P180" s="263">
        <f>O180*H180</f>
        <v>0</v>
      </c>
      <c r="Q180" s="263">
        <v>0</v>
      </c>
      <c r="R180" s="263">
        <f>Q180*H180</f>
        <v>0</v>
      </c>
      <c r="S180" s="263">
        <v>0</v>
      </c>
      <c r="T180" s="26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9" t="s">
        <v>152</v>
      </c>
      <c r="AT180" s="209" t="s">
        <v>148</v>
      </c>
      <c r="AU180" s="209" t="s">
        <v>81</v>
      </c>
      <c r="AY180" s="17" t="s">
        <v>145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7" t="s">
        <v>79</v>
      </c>
      <c r="BK180" s="210">
        <f>ROUND(I180*H180,2)</f>
        <v>0</v>
      </c>
      <c r="BL180" s="17" t="s">
        <v>152</v>
      </c>
      <c r="BM180" s="209" t="s">
        <v>280</v>
      </c>
    </row>
    <row r="181" s="2" customFormat="1" ht="6.96" customHeight="1">
      <c r="A181" s="38"/>
      <c r="B181" s="59"/>
      <c r="C181" s="60"/>
      <c r="D181" s="60"/>
      <c r="E181" s="60"/>
      <c r="F181" s="60"/>
      <c r="G181" s="60"/>
      <c r="H181" s="60"/>
      <c r="I181" s="60"/>
      <c r="J181" s="60"/>
      <c r="K181" s="60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rB+MNY5fL1dx7mdox7WvY6OWX4pujVntq2u/rfAdR0nBQB5PVsn8bBPmYS3Jwki7xWJ9Pu5gxUlCZIoO7uDJaw==" hashValue="JVCTxFOmGLTvvuDFyxJV7NgMZNOSNCylDyxQm26nntQy++pmjeLh6p41XesGysq5AhBtOEL795TbhorA7wr/UQ==" algorithmName="SHA-512" password="CC35"/>
  <autoFilter ref="C83:K18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97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stavby'!K6</f>
        <v>SOŠ Nové Město na Moravě- Rekonstrukce sociálních zařízeních 1.NP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98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2116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22. 2. 2023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ROUND((SUM(BE82:BE96)),  2)</f>
        <v>0</v>
      </c>
      <c r="G33" s="38"/>
      <c r="H33" s="38"/>
      <c r="I33" s="148">
        <v>0.20999999999999999</v>
      </c>
      <c r="J33" s="147">
        <f>ROUND(((SUM(BE82:BE96))*I33),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ROUND((SUM(BF82:BF96)),  2)</f>
        <v>0</v>
      </c>
      <c r="G34" s="38"/>
      <c r="H34" s="38"/>
      <c r="I34" s="148">
        <v>0.14999999999999999</v>
      </c>
      <c r="J34" s="147">
        <f>ROUND(((SUM(BF82:BF96))*I34),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SOŠ Nové Město na Moravě- Rekonstrukce sociálních zařízeních 1.NP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98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06 -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Nové Město na Moravě, Bělisko 295</v>
      </c>
      <c r="G52" s="40"/>
      <c r="H52" s="40"/>
      <c r="I52" s="32" t="s">
        <v>23</v>
      </c>
      <c r="J52" s="72" t="str">
        <f>IF(J12="","",J12)</f>
        <v>22. 2. 2023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 Vysočina, Žižkova 57, Jihlava</v>
      </c>
      <c r="G54" s="40"/>
      <c r="H54" s="40"/>
      <c r="I54" s="32" t="s">
        <v>31</v>
      </c>
      <c r="J54" s="36" t="str">
        <f>E21</f>
        <v>Filip Marek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Filip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s="9" customFormat="1" ht="24.96" customHeight="1">
      <c r="A60" s="9"/>
      <c r="B60" s="165"/>
      <c r="C60" s="166"/>
      <c r="D60" s="167" t="s">
        <v>2117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52"/>
      <c r="C61" s="253"/>
      <c r="D61" s="254" t="s">
        <v>2118</v>
      </c>
      <c r="E61" s="255"/>
      <c r="F61" s="255"/>
      <c r="G61" s="255"/>
      <c r="H61" s="255"/>
      <c r="I61" s="255"/>
      <c r="J61" s="256">
        <f>J84</f>
        <v>0</v>
      </c>
      <c r="K61" s="253"/>
      <c r="L61" s="257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52"/>
      <c r="C62" s="253"/>
      <c r="D62" s="254" t="s">
        <v>2119</v>
      </c>
      <c r="E62" s="255"/>
      <c r="F62" s="255"/>
      <c r="G62" s="255"/>
      <c r="H62" s="255"/>
      <c r="I62" s="255"/>
      <c r="J62" s="256">
        <f>J87</f>
        <v>0</v>
      </c>
      <c r="K62" s="253"/>
      <c r="L62" s="257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130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6.25" customHeight="1">
      <c r="A72" s="38"/>
      <c r="B72" s="39"/>
      <c r="C72" s="40"/>
      <c r="D72" s="40"/>
      <c r="E72" s="160" t="str">
        <f>E7</f>
        <v>SOŠ Nové Město na Moravě- Rekonstrukce sociálních zařízeních 1.NP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98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06 - vedlejší a ostatní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Nové Město na Moravě, Bělisko 295</v>
      </c>
      <c r="G76" s="40"/>
      <c r="H76" s="40"/>
      <c r="I76" s="32" t="s">
        <v>23</v>
      </c>
      <c r="J76" s="72" t="str">
        <f>IF(J12="","",J12)</f>
        <v>22. 2. 2023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Kraj Vysočina, Žižkova 57, Jihlava</v>
      </c>
      <c r="G78" s="40"/>
      <c r="H78" s="40"/>
      <c r="I78" s="32" t="s">
        <v>31</v>
      </c>
      <c r="J78" s="36" t="str">
        <f>E21</f>
        <v>Filip Marek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Filip Marek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0" customFormat="1" ht="29.28" customHeight="1">
      <c r="A81" s="171"/>
      <c r="B81" s="172"/>
      <c r="C81" s="173" t="s">
        <v>131</v>
      </c>
      <c r="D81" s="174" t="s">
        <v>56</v>
      </c>
      <c r="E81" s="174" t="s">
        <v>52</v>
      </c>
      <c r="F81" s="174" t="s">
        <v>53</v>
      </c>
      <c r="G81" s="174" t="s">
        <v>132</v>
      </c>
      <c r="H81" s="174" t="s">
        <v>133</v>
      </c>
      <c r="I81" s="174" t="s">
        <v>134</v>
      </c>
      <c r="J81" s="175" t="s">
        <v>103</v>
      </c>
      <c r="K81" s="176" t="s">
        <v>135</v>
      </c>
      <c r="L81" s="177"/>
      <c r="M81" s="92" t="s">
        <v>19</v>
      </c>
      <c r="N81" s="93" t="s">
        <v>41</v>
      </c>
      <c r="O81" s="93" t="s">
        <v>136</v>
      </c>
      <c r="P81" s="93" t="s">
        <v>137</v>
      </c>
      <c r="Q81" s="93" t="s">
        <v>138</v>
      </c>
      <c r="R81" s="93" t="s">
        <v>139</v>
      </c>
      <c r="S81" s="93" t="s">
        <v>140</v>
      </c>
      <c r="T81" s="94" t="s">
        <v>141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8"/>
      <c r="B82" s="39"/>
      <c r="C82" s="99" t="s">
        <v>142</v>
      </c>
      <c r="D82" s="40"/>
      <c r="E82" s="40"/>
      <c r="F82" s="40"/>
      <c r="G82" s="40"/>
      <c r="H82" s="40"/>
      <c r="I82" s="40"/>
      <c r="J82" s="178">
        <f>BK82</f>
        <v>0</v>
      </c>
      <c r="K82" s="40"/>
      <c r="L82" s="44"/>
      <c r="M82" s="95"/>
      <c r="N82" s="179"/>
      <c r="O82" s="96"/>
      <c r="P82" s="180">
        <f>P83</f>
        <v>0</v>
      </c>
      <c r="Q82" s="96"/>
      <c r="R82" s="180">
        <f>R83</f>
        <v>0</v>
      </c>
      <c r="S82" s="96"/>
      <c r="T82" s="181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104</v>
      </c>
      <c r="BK82" s="182">
        <f>BK83</f>
        <v>0</v>
      </c>
    </row>
    <row r="83" s="11" customFormat="1" ht="25.92" customHeight="1">
      <c r="A83" s="11"/>
      <c r="B83" s="183"/>
      <c r="C83" s="184"/>
      <c r="D83" s="185" t="s">
        <v>70</v>
      </c>
      <c r="E83" s="186" t="s">
        <v>2120</v>
      </c>
      <c r="F83" s="186" t="s">
        <v>2121</v>
      </c>
      <c r="G83" s="184"/>
      <c r="H83" s="184"/>
      <c r="I83" s="187"/>
      <c r="J83" s="188">
        <f>BK83</f>
        <v>0</v>
      </c>
      <c r="K83" s="184"/>
      <c r="L83" s="189"/>
      <c r="M83" s="190"/>
      <c r="N83" s="191"/>
      <c r="O83" s="191"/>
      <c r="P83" s="192">
        <f>P84+P87</f>
        <v>0</v>
      </c>
      <c r="Q83" s="191"/>
      <c r="R83" s="192">
        <f>R84+R87</f>
        <v>0</v>
      </c>
      <c r="S83" s="191"/>
      <c r="T83" s="193">
        <f>T84+T87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4" t="s">
        <v>168</v>
      </c>
      <c r="AT83" s="195" t="s">
        <v>70</v>
      </c>
      <c r="AU83" s="195" t="s">
        <v>71</v>
      </c>
      <c r="AY83" s="194" t="s">
        <v>145</v>
      </c>
      <c r="BK83" s="196">
        <f>BK84+BK87</f>
        <v>0</v>
      </c>
    </row>
    <row r="84" s="11" customFormat="1" ht="22.8" customHeight="1">
      <c r="A84" s="11"/>
      <c r="B84" s="183"/>
      <c r="C84" s="184"/>
      <c r="D84" s="185" t="s">
        <v>70</v>
      </c>
      <c r="E84" s="258" t="s">
        <v>2122</v>
      </c>
      <c r="F84" s="258" t="s">
        <v>2123</v>
      </c>
      <c r="G84" s="184"/>
      <c r="H84" s="184"/>
      <c r="I84" s="187"/>
      <c r="J84" s="259">
        <f>BK84</f>
        <v>0</v>
      </c>
      <c r="K84" s="184"/>
      <c r="L84" s="189"/>
      <c r="M84" s="190"/>
      <c r="N84" s="191"/>
      <c r="O84" s="191"/>
      <c r="P84" s="192">
        <f>SUM(P85:P86)</f>
        <v>0</v>
      </c>
      <c r="Q84" s="191"/>
      <c r="R84" s="192">
        <f>SUM(R85:R86)</f>
        <v>0</v>
      </c>
      <c r="S84" s="191"/>
      <c r="T84" s="193">
        <f>SUM(T85:T86)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168</v>
      </c>
      <c r="AT84" s="195" t="s">
        <v>70</v>
      </c>
      <c r="AU84" s="195" t="s">
        <v>79</v>
      </c>
      <c r="AY84" s="194" t="s">
        <v>145</v>
      </c>
      <c r="BK84" s="196">
        <f>SUM(BK85:BK86)</f>
        <v>0</v>
      </c>
    </row>
    <row r="85" s="2" customFormat="1" ht="16.5" customHeight="1">
      <c r="A85" s="38"/>
      <c r="B85" s="39"/>
      <c r="C85" s="197" t="s">
        <v>79</v>
      </c>
      <c r="D85" s="197" t="s">
        <v>148</v>
      </c>
      <c r="E85" s="198" t="s">
        <v>2124</v>
      </c>
      <c r="F85" s="199" t="s">
        <v>2125</v>
      </c>
      <c r="G85" s="200" t="s">
        <v>1326</v>
      </c>
      <c r="H85" s="201">
        <v>1</v>
      </c>
      <c r="I85" s="202"/>
      <c r="J85" s="203">
        <f>ROUND(I85*H85,2)</f>
        <v>0</v>
      </c>
      <c r="K85" s="204"/>
      <c r="L85" s="44"/>
      <c r="M85" s="205" t="s">
        <v>19</v>
      </c>
      <c r="N85" s="206" t="s">
        <v>42</v>
      </c>
      <c r="O85" s="84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9" t="s">
        <v>2126</v>
      </c>
      <c r="AT85" s="209" t="s">
        <v>148</v>
      </c>
      <c r="AU85" s="209" t="s">
        <v>81</v>
      </c>
      <c r="AY85" s="17" t="s">
        <v>145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7" t="s">
        <v>79</v>
      </c>
      <c r="BK85" s="210">
        <f>ROUND(I85*H85,2)</f>
        <v>0</v>
      </c>
      <c r="BL85" s="17" t="s">
        <v>2126</v>
      </c>
      <c r="BM85" s="209" t="s">
        <v>2127</v>
      </c>
    </row>
    <row r="86" s="2" customFormat="1">
      <c r="A86" s="38"/>
      <c r="B86" s="39"/>
      <c r="C86" s="40"/>
      <c r="D86" s="213" t="s">
        <v>161</v>
      </c>
      <c r="E86" s="40"/>
      <c r="F86" s="234" t="s">
        <v>2128</v>
      </c>
      <c r="G86" s="40"/>
      <c r="H86" s="40"/>
      <c r="I86" s="235"/>
      <c r="J86" s="40"/>
      <c r="K86" s="40"/>
      <c r="L86" s="44"/>
      <c r="M86" s="236"/>
      <c r="N86" s="237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161</v>
      </c>
      <c r="AU86" s="17" t="s">
        <v>81</v>
      </c>
    </row>
    <row r="87" s="11" customFormat="1" ht="22.8" customHeight="1">
      <c r="A87" s="11"/>
      <c r="B87" s="183"/>
      <c r="C87" s="184"/>
      <c r="D87" s="185" t="s">
        <v>70</v>
      </c>
      <c r="E87" s="258" t="s">
        <v>2129</v>
      </c>
      <c r="F87" s="258" t="s">
        <v>2109</v>
      </c>
      <c r="G87" s="184"/>
      <c r="H87" s="184"/>
      <c r="I87" s="187"/>
      <c r="J87" s="259">
        <f>BK87</f>
        <v>0</v>
      </c>
      <c r="K87" s="184"/>
      <c r="L87" s="189"/>
      <c r="M87" s="190"/>
      <c r="N87" s="191"/>
      <c r="O87" s="191"/>
      <c r="P87" s="192">
        <f>SUM(P88:P96)</f>
        <v>0</v>
      </c>
      <c r="Q87" s="191"/>
      <c r="R87" s="192">
        <f>SUM(R88:R96)</f>
        <v>0</v>
      </c>
      <c r="S87" s="191"/>
      <c r="T87" s="193">
        <f>SUM(T88:T96)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168</v>
      </c>
      <c r="AT87" s="195" t="s">
        <v>70</v>
      </c>
      <c r="AU87" s="195" t="s">
        <v>79</v>
      </c>
      <c r="AY87" s="194" t="s">
        <v>145</v>
      </c>
      <c r="BK87" s="196">
        <f>SUM(BK88:BK96)</f>
        <v>0</v>
      </c>
    </row>
    <row r="88" s="2" customFormat="1" ht="21.75" customHeight="1">
      <c r="A88" s="38"/>
      <c r="B88" s="39"/>
      <c r="C88" s="197" t="s">
        <v>81</v>
      </c>
      <c r="D88" s="197" t="s">
        <v>148</v>
      </c>
      <c r="E88" s="198" t="s">
        <v>2130</v>
      </c>
      <c r="F88" s="199" t="s">
        <v>2131</v>
      </c>
      <c r="G88" s="200" t="s">
        <v>1326</v>
      </c>
      <c r="H88" s="201">
        <v>1</v>
      </c>
      <c r="I88" s="202"/>
      <c r="J88" s="203">
        <f>ROUND(I88*H88,2)</f>
        <v>0</v>
      </c>
      <c r="K88" s="204"/>
      <c r="L88" s="44"/>
      <c r="M88" s="205" t="s">
        <v>19</v>
      </c>
      <c r="N88" s="206" t="s">
        <v>42</v>
      </c>
      <c r="O88" s="84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9" t="s">
        <v>2126</v>
      </c>
      <c r="AT88" s="209" t="s">
        <v>148</v>
      </c>
      <c r="AU88" s="209" t="s">
        <v>81</v>
      </c>
      <c r="AY88" s="17" t="s">
        <v>145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7" t="s">
        <v>79</v>
      </c>
      <c r="BK88" s="210">
        <f>ROUND(I88*H88,2)</f>
        <v>0</v>
      </c>
      <c r="BL88" s="17" t="s">
        <v>2126</v>
      </c>
      <c r="BM88" s="209" t="s">
        <v>2132</v>
      </c>
    </row>
    <row r="89" s="2" customFormat="1" ht="24.15" customHeight="1">
      <c r="A89" s="38"/>
      <c r="B89" s="39"/>
      <c r="C89" s="197" t="s">
        <v>163</v>
      </c>
      <c r="D89" s="197" t="s">
        <v>148</v>
      </c>
      <c r="E89" s="198" t="s">
        <v>2133</v>
      </c>
      <c r="F89" s="199" t="s">
        <v>2134</v>
      </c>
      <c r="G89" s="200" t="s">
        <v>1326</v>
      </c>
      <c r="H89" s="201">
        <v>1</v>
      </c>
      <c r="I89" s="202"/>
      <c r="J89" s="203">
        <f>ROUND(I89*H89,2)</f>
        <v>0</v>
      </c>
      <c r="K89" s="204"/>
      <c r="L89" s="44"/>
      <c r="M89" s="205" t="s">
        <v>19</v>
      </c>
      <c r="N89" s="206" t="s">
        <v>42</v>
      </c>
      <c r="O89" s="84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2126</v>
      </c>
      <c r="AT89" s="209" t="s">
        <v>148</v>
      </c>
      <c r="AU89" s="209" t="s">
        <v>81</v>
      </c>
      <c r="AY89" s="17" t="s">
        <v>145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79</v>
      </c>
      <c r="BK89" s="210">
        <f>ROUND(I89*H89,2)</f>
        <v>0</v>
      </c>
      <c r="BL89" s="17" t="s">
        <v>2126</v>
      </c>
      <c r="BM89" s="209" t="s">
        <v>2135</v>
      </c>
    </row>
    <row r="90" s="2" customFormat="1" ht="24.15" customHeight="1">
      <c r="A90" s="38"/>
      <c r="B90" s="39"/>
      <c r="C90" s="197" t="s">
        <v>152</v>
      </c>
      <c r="D90" s="197" t="s">
        <v>148</v>
      </c>
      <c r="E90" s="198" t="s">
        <v>2136</v>
      </c>
      <c r="F90" s="199" t="s">
        <v>2137</v>
      </c>
      <c r="G90" s="200" t="s">
        <v>2085</v>
      </c>
      <c r="H90" s="201">
        <v>4</v>
      </c>
      <c r="I90" s="202"/>
      <c r="J90" s="203">
        <f>ROUND(I90*H90,2)</f>
        <v>0</v>
      </c>
      <c r="K90" s="204"/>
      <c r="L90" s="44"/>
      <c r="M90" s="205" t="s">
        <v>19</v>
      </c>
      <c r="N90" s="206" t="s">
        <v>42</v>
      </c>
      <c r="O90" s="84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9" t="s">
        <v>2138</v>
      </c>
      <c r="AT90" s="209" t="s">
        <v>148</v>
      </c>
      <c r="AU90" s="209" t="s">
        <v>81</v>
      </c>
      <c r="AY90" s="17" t="s">
        <v>145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7" t="s">
        <v>79</v>
      </c>
      <c r="BK90" s="210">
        <f>ROUND(I90*H90,2)</f>
        <v>0</v>
      </c>
      <c r="BL90" s="17" t="s">
        <v>2138</v>
      </c>
      <c r="BM90" s="209" t="s">
        <v>2139</v>
      </c>
    </row>
    <row r="91" s="2" customFormat="1" ht="37.8" customHeight="1">
      <c r="A91" s="38"/>
      <c r="B91" s="39"/>
      <c r="C91" s="197" t="s">
        <v>168</v>
      </c>
      <c r="D91" s="197" t="s">
        <v>148</v>
      </c>
      <c r="E91" s="198" t="s">
        <v>2140</v>
      </c>
      <c r="F91" s="199" t="s">
        <v>2141</v>
      </c>
      <c r="G91" s="200" t="s">
        <v>2085</v>
      </c>
      <c r="H91" s="201">
        <v>2</v>
      </c>
      <c r="I91" s="202"/>
      <c r="J91" s="203">
        <f>ROUND(I91*H91,2)</f>
        <v>0</v>
      </c>
      <c r="K91" s="204"/>
      <c r="L91" s="44"/>
      <c r="M91" s="205" t="s">
        <v>19</v>
      </c>
      <c r="N91" s="206" t="s">
        <v>42</v>
      </c>
      <c r="O91" s="84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2138</v>
      </c>
      <c r="AT91" s="209" t="s">
        <v>148</v>
      </c>
      <c r="AU91" s="209" t="s">
        <v>81</v>
      </c>
      <c r="AY91" s="17" t="s">
        <v>145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79</v>
      </c>
      <c r="BK91" s="210">
        <f>ROUND(I91*H91,2)</f>
        <v>0</v>
      </c>
      <c r="BL91" s="17" t="s">
        <v>2138</v>
      </c>
      <c r="BM91" s="209" t="s">
        <v>2142</v>
      </c>
    </row>
    <row r="92" s="2" customFormat="1">
      <c r="A92" s="38"/>
      <c r="B92" s="39"/>
      <c r="C92" s="40"/>
      <c r="D92" s="213" t="s">
        <v>161</v>
      </c>
      <c r="E92" s="40"/>
      <c r="F92" s="234" t="s">
        <v>2143</v>
      </c>
      <c r="G92" s="40"/>
      <c r="H92" s="40"/>
      <c r="I92" s="235"/>
      <c r="J92" s="40"/>
      <c r="K92" s="40"/>
      <c r="L92" s="44"/>
      <c r="M92" s="236"/>
      <c r="N92" s="237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161</v>
      </c>
      <c r="AU92" s="17" t="s">
        <v>81</v>
      </c>
    </row>
    <row r="93" s="2" customFormat="1" ht="16.5" customHeight="1">
      <c r="A93" s="38"/>
      <c r="B93" s="39"/>
      <c r="C93" s="197" t="s">
        <v>164</v>
      </c>
      <c r="D93" s="197" t="s">
        <v>148</v>
      </c>
      <c r="E93" s="198" t="s">
        <v>2144</v>
      </c>
      <c r="F93" s="199" t="s">
        <v>2145</v>
      </c>
      <c r="G93" s="200" t="s">
        <v>206</v>
      </c>
      <c r="H93" s="201">
        <v>41</v>
      </c>
      <c r="I93" s="202"/>
      <c r="J93" s="203">
        <f>ROUND(I93*H93,2)</f>
        <v>0</v>
      </c>
      <c r="K93" s="204"/>
      <c r="L93" s="44"/>
      <c r="M93" s="205" t="s">
        <v>19</v>
      </c>
      <c r="N93" s="206" t="s">
        <v>42</v>
      </c>
      <c r="O93" s="84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9" t="s">
        <v>189</v>
      </c>
      <c r="AT93" s="209" t="s">
        <v>148</v>
      </c>
      <c r="AU93" s="209" t="s">
        <v>81</v>
      </c>
      <c r="AY93" s="17" t="s">
        <v>145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7" t="s">
        <v>79</v>
      </c>
      <c r="BK93" s="210">
        <f>ROUND(I93*H93,2)</f>
        <v>0</v>
      </c>
      <c r="BL93" s="17" t="s">
        <v>189</v>
      </c>
      <c r="BM93" s="209" t="s">
        <v>2146</v>
      </c>
    </row>
    <row r="94" s="2" customFormat="1">
      <c r="A94" s="38"/>
      <c r="B94" s="39"/>
      <c r="C94" s="40"/>
      <c r="D94" s="213" t="s">
        <v>161</v>
      </c>
      <c r="E94" s="40"/>
      <c r="F94" s="234" t="s">
        <v>2147</v>
      </c>
      <c r="G94" s="40"/>
      <c r="H94" s="40"/>
      <c r="I94" s="235"/>
      <c r="J94" s="40"/>
      <c r="K94" s="40"/>
      <c r="L94" s="44"/>
      <c r="M94" s="236"/>
      <c r="N94" s="237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161</v>
      </c>
      <c r="AU94" s="17" t="s">
        <v>81</v>
      </c>
    </row>
    <row r="95" s="2" customFormat="1" ht="16.5" customHeight="1">
      <c r="A95" s="38"/>
      <c r="B95" s="39"/>
      <c r="C95" s="197" t="s">
        <v>179</v>
      </c>
      <c r="D95" s="197" t="s">
        <v>148</v>
      </c>
      <c r="E95" s="198" t="s">
        <v>2148</v>
      </c>
      <c r="F95" s="199" t="s">
        <v>2149</v>
      </c>
      <c r="G95" s="200" t="s">
        <v>2085</v>
      </c>
      <c r="H95" s="201">
        <v>2</v>
      </c>
      <c r="I95" s="202"/>
      <c r="J95" s="203">
        <f>ROUND(I95*H95,2)</f>
        <v>0</v>
      </c>
      <c r="K95" s="204"/>
      <c r="L95" s="44"/>
      <c r="M95" s="205" t="s">
        <v>19</v>
      </c>
      <c r="N95" s="206" t="s">
        <v>42</v>
      </c>
      <c r="O95" s="8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9" t="s">
        <v>2138</v>
      </c>
      <c r="AT95" s="209" t="s">
        <v>148</v>
      </c>
      <c r="AU95" s="209" t="s">
        <v>81</v>
      </c>
      <c r="AY95" s="17" t="s">
        <v>145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7" t="s">
        <v>79</v>
      </c>
      <c r="BK95" s="210">
        <f>ROUND(I95*H95,2)</f>
        <v>0</v>
      </c>
      <c r="BL95" s="17" t="s">
        <v>2138</v>
      </c>
      <c r="BM95" s="209" t="s">
        <v>2150</v>
      </c>
    </row>
    <row r="96" s="2" customFormat="1">
      <c r="A96" s="38"/>
      <c r="B96" s="39"/>
      <c r="C96" s="40"/>
      <c r="D96" s="213" t="s">
        <v>161</v>
      </c>
      <c r="E96" s="40"/>
      <c r="F96" s="234" t="s">
        <v>2151</v>
      </c>
      <c r="G96" s="40"/>
      <c r="H96" s="40"/>
      <c r="I96" s="235"/>
      <c r="J96" s="40"/>
      <c r="K96" s="40"/>
      <c r="L96" s="44"/>
      <c r="M96" s="265"/>
      <c r="N96" s="266"/>
      <c r="O96" s="262"/>
      <c r="P96" s="262"/>
      <c r="Q96" s="262"/>
      <c r="R96" s="262"/>
      <c r="S96" s="262"/>
      <c r="T96" s="267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161</v>
      </c>
      <c r="AU96" s="17" t="s">
        <v>81</v>
      </c>
    </row>
    <row r="97" s="2" customFormat="1" ht="6.96" customHeight="1">
      <c r="A97" s="38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44"/>
      <c r="M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</sheetData>
  <sheetProtection sheet="1" autoFilter="0" formatColumns="0" formatRows="0" objects="1" scenarios="1" spinCount="100000" saltValue="EmBRB5GX0vJLcdRP3iKUJ/IPNgcJbZnH0GpZnu7cV/B9S+0TfDkabPWFvuvcHyKHubKbxZCep3Q+OjUbUZl2bg==" hashValue="9EXPr6Q4ZCUZGRgEN1uW1YwQypEDUxZNDC5ceshGlZoz8TMOZjq4J/MwTzAQKI0hcSbpVj4VRn+MUUr5ob/B4w==" algorithmName="SHA-512" password="CC35"/>
  <autoFilter ref="C81:K9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5" customFormat="1" ht="45" customHeight="1">
      <c r="B3" s="272"/>
      <c r="C3" s="273" t="s">
        <v>2152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2153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2154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2155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2156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2157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2158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2159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2160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2161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2162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78</v>
      </c>
      <c r="F18" s="279" t="s">
        <v>2163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2164</v>
      </c>
      <c r="F19" s="279" t="s">
        <v>2165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2166</v>
      </c>
      <c r="F20" s="279" t="s">
        <v>2167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2168</v>
      </c>
      <c r="F21" s="279" t="s">
        <v>2169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2170</v>
      </c>
      <c r="F22" s="279" t="s">
        <v>2171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2172</v>
      </c>
      <c r="F23" s="279" t="s">
        <v>2173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2174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2175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2176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2177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2178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2179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2180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2181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2182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131</v>
      </c>
      <c r="F36" s="279"/>
      <c r="G36" s="279" t="s">
        <v>2183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2184</v>
      </c>
      <c r="F37" s="279"/>
      <c r="G37" s="279" t="s">
        <v>2185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52</v>
      </c>
      <c r="F38" s="279"/>
      <c r="G38" s="279" t="s">
        <v>2186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53</v>
      </c>
      <c r="F39" s="279"/>
      <c r="G39" s="279" t="s">
        <v>2187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132</v>
      </c>
      <c r="F40" s="279"/>
      <c r="G40" s="279" t="s">
        <v>2188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133</v>
      </c>
      <c r="F41" s="279"/>
      <c r="G41" s="279" t="s">
        <v>2189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2190</v>
      </c>
      <c r="F42" s="279"/>
      <c r="G42" s="279" t="s">
        <v>2191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2192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2193</v>
      </c>
      <c r="F44" s="279"/>
      <c r="G44" s="279" t="s">
        <v>2194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135</v>
      </c>
      <c r="F45" s="279"/>
      <c r="G45" s="279" t="s">
        <v>2195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2196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2197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2198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2199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2200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2201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2202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2203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2204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2205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2206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2207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2208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2209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2210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2211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2212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2213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2214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2215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2216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2217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2218</v>
      </c>
      <c r="D76" s="297"/>
      <c r="E76" s="297"/>
      <c r="F76" s="297" t="s">
        <v>2219</v>
      </c>
      <c r="G76" s="298"/>
      <c r="H76" s="297" t="s">
        <v>53</v>
      </c>
      <c r="I76" s="297" t="s">
        <v>56</v>
      </c>
      <c r="J76" s="297" t="s">
        <v>2220</v>
      </c>
      <c r="K76" s="296"/>
    </row>
    <row r="77" s="1" customFormat="1" ht="17.25" customHeight="1">
      <c r="B77" s="294"/>
      <c r="C77" s="299" t="s">
        <v>2221</v>
      </c>
      <c r="D77" s="299"/>
      <c r="E77" s="299"/>
      <c r="F77" s="300" t="s">
        <v>2222</v>
      </c>
      <c r="G77" s="301"/>
      <c r="H77" s="299"/>
      <c r="I77" s="299"/>
      <c r="J77" s="299" t="s">
        <v>2223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52</v>
      </c>
      <c r="D79" s="304"/>
      <c r="E79" s="304"/>
      <c r="F79" s="305" t="s">
        <v>2224</v>
      </c>
      <c r="G79" s="306"/>
      <c r="H79" s="282" t="s">
        <v>2225</v>
      </c>
      <c r="I79" s="282" t="s">
        <v>2226</v>
      </c>
      <c r="J79" s="282">
        <v>20</v>
      </c>
      <c r="K79" s="296"/>
    </row>
    <row r="80" s="1" customFormat="1" ht="15" customHeight="1">
      <c r="B80" s="294"/>
      <c r="C80" s="282" t="s">
        <v>2227</v>
      </c>
      <c r="D80" s="282"/>
      <c r="E80" s="282"/>
      <c r="F80" s="305" t="s">
        <v>2224</v>
      </c>
      <c r="G80" s="306"/>
      <c r="H80" s="282" t="s">
        <v>2228</v>
      </c>
      <c r="I80" s="282" t="s">
        <v>2226</v>
      </c>
      <c r="J80" s="282">
        <v>120</v>
      </c>
      <c r="K80" s="296"/>
    </row>
    <row r="81" s="1" customFormat="1" ht="15" customHeight="1">
      <c r="B81" s="307"/>
      <c r="C81" s="282" t="s">
        <v>2229</v>
      </c>
      <c r="D81" s="282"/>
      <c r="E81" s="282"/>
      <c r="F81" s="305" t="s">
        <v>2230</v>
      </c>
      <c r="G81" s="306"/>
      <c r="H81" s="282" t="s">
        <v>2231</v>
      </c>
      <c r="I81" s="282" t="s">
        <v>2226</v>
      </c>
      <c r="J81" s="282">
        <v>50</v>
      </c>
      <c r="K81" s="296"/>
    </row>
    <row r="82" s="1" customFormat="1" ht="15" customHeight="1">
      <c r="B82" s="307"/>
      <c r="C82" s="282" t="s">
        <v>2232</v>
      </c>
      <c r="D82" s="282"/>
      <c r="E82" s="282"/>
      <c r="F82" s="305" t="s">
        <v>2224</v>
      </c>
      <c r="G82" s="306"/>
      <c r="H82" s="282" t="s">
        <v>2233</v>
      </c>
      <c r="I82" s="282" t="s">
        <v>2234</v>
      </c>
      <c r="J82" s="282"/>
      <c r="K82" s="296"/>
    </row>
    <row r="83" s="1" customFormat="1" ht="15" customHeight="1">
      <c r="B83" s="307"/>
      <c r="C83" s="308" t="s">
        <v>2235</v>
      </c>
      <c r="D83" s="308"/>
      <c r="E83" s="308"/>
      <c r="F83" s="309" t="s">
        <v>2230</v>
      </c>
      <c r="G83" s="308"/>
      <c r="H83" s="308" t="s">
        <v>2236</v>
      </c>
      <c r="I83" s="308" t="s">
        <v>2226</v>
      </c>
      <c r="J83" s="308">
        <v>15</v>
      </c>
      <c r="K83" s="296"/>
    </row>
    <row r="84" s="1" customFormat="1" ht="15" customHeight="1">
      <c r="B84" s="307"/>
      <c r="C84" s="308" t="s">
        <v>2237</v>
      </c>
      <c r="D84" s="308"/>
      <c r="E84" s="308"/>
      <c r="F84" s="309" t="s">
        <v>2230</v>
      </c>
      <c r="G84" s="308"/>
      <c r="H84" s="308" t="s">
        <v>2238</v>
      </c>
      <c r="I84" s="308" t="s">
        <v>2226</v>
      </c>
      <c r="J84" s="308">
        <v>15</v>
      </c>
      <c r="K84" s="296"/>
    </row>
    <row r="85" s="1" customFormat="1" ht="15" customHeight="1">
      <c r="B85" s="307"/>
      <c r="C85" s="308" t="s">
        <v>2239</v>
      </c>
      <c r="D85" s="308"/>
      <c r="E85" s="308"/>
      <c r="F85" s="309" t="s">
        <v>2230</v>
      </c>
      <c r="G85" s="308"/>
      <c r="H85" s="308" t="s">
        <v>2240</v>
      </c>
      <c r="I85" s="308" t="s">
        <v>2226</v>
      </c>
      <c r="J85" s="308">
        <v>20</v>
      </c>
      <c r="K85" s="296"/>
    </row>
    <row r="86" s="1" customFormat="1" ht="15" customHeight="1">
      <c r="B86" s="307"/>
      <c r="C86" s="308" t="s">
        <v>2241</v>
      </c>
      <c r="D86" s="308"/>
      <c r="E86" s="308"/>
      <c r="F86" s="309" t="s">
        <v>2230</v>
      </c>
      <c r="G86" s="308"/>
      <c r="H86" s="308" t="s">
        <v>2242</v>
      </c>
      <c r="I86" s="308" t="s">
        <v>2226</v>
      </c>
      <c r="J86" s="308">
        <v>20</v>
      </c>
      <c r="K86" s="296"/>
    </row>
    <row r="87" s="1" customFormat="1" ht="15" customHeight="1">
      <c r="B87" s="307"/>
      <c r="C87" s="282" t="s">
        <v>2243</v>
      </c>
      <c r="D87" s="282"/>
      <c r="E87" s="282"/>
      <c r="F87" s="305" t="s">
        <v>2230</v>
      </c>
      <c r="G87" s="306"/>
      <c r="H87" s="282" t="s">
        <v>2244</v>
      </c>
      <c r="I87" s="282" t="s">
        <v>2226</v>
      </c>
      <c r="J87" s="282">
        <v>50</v>
      </c>
      <c r="K87" s="296"/>
    </row>
    <row r="88" s="1" customFormat="1" ht="15" customHeight="1">
      <c r="B88" s="307"/>
      <c r="C88" s="282" t="s">
        <v>2245</v>
      </c>
      <c r="D88" s="282"/>
      <c r="E88" s="282"/>
      <c r="F88" s="305" t="s">
        <v>2230</v>
      </c>
      <c r="G88" s="306"/>
      <c r="H88" s="282" t="s">
        <v>2246</v>
      </c>
      <c r="I88" s="282" t="s">
        <v>2226</v>
      </c>
      <c r="J88" s="282">
        <v>20</v>
      </c>
      <c r="K88" s="296"/>
    </row>
    <row r="89" s="1" customFormat="1" ht="15" customHeight="1">
      <c r="B89" s="307"/>
      <c r="C89" s="282" t="s">
        <v>2247</v>
      </c>
      <c r="D89" s="282"/>
      <c r="E89" s="282"/>
      <c r="F89" s="305" t="s">
        <v>2230</v>
      </c>
      <c r="G89" s="306"/>
      <c r="H89" s="282" t="s">
        <v>2248</v>
      </c>
      <c r="I89" s="282" t="s">
        <v>2226</v>
      </c>
      <c r="J89" s="282">
        <v>20</v>
      </c>
      <c r="K89" s="296"/>
    </row>
    <row r="90" s="1" customFormat="1" ht="15" customHeight="1">
      <c r="B90" s="307"/>
      <c r="C90" s="282" t="s">
        <v>2249</v>
      </c>
      <c r="D90" s="282"/>
      <c r="E90" s="282"/>
      <c r="F90" s="305" t="s">
        <v>2230</v>
      </c>
      <c r="G90" s="306"/>
      <c r="H90" s="282" t="s">
        <v>2250</v>
      </c>
      <c r="I90" s="282" t="s">
        <v>2226</v>
      </c>
      <c r="J90" s="282">
        <v>50</v>
      </c>
      <c r="K90" s="296"/>
    </row>
    <row r="91" s="1" customFormat="1" ht="15" customHeight="1">
      <c r="B91" s="307"/>
      <c r="C91" s="282" t="s">
        <v>2251</v>
      </c>
      <c r="D91" s="282"/>
      <c r="E91" s="282"/>
      <c r="F91" s="305" t="s">
        <v>2230</v>
      </c>
      <c r="G91" s="306"/>
      <c r="H91" s="282" t="s">
        <v>2251</v>
      </c>
      <c r="I91" s="282" t="s">
        <v>2226</v>
      </c>
      <c r="J91" s="282">
        <v>50</v>
      </c>
      <c r="K91" s="296"/>
    </row>
    <row r="92" s="1" customFormat="1" ht="15" customHeight="1">
      <c r="B92" s="307"/>
      <c r="C92" s="282" t="s">
        <v>2252</v>
      </c>
      <c r="D92" s="282"/>
      <c r="E92" s="282"/>
      <c r="F92" s="305" t="s">
        <v>2230</v>
      </c>
      <c r="G92" s="306"/>
      <c r="H92" s="282" t="s">
        <v>2253</v>
      </c>
      <c r="I92" s="282" t="s">
        <v>2226</v>
      </c>
      <c r="J92" s="282">
        <v>255</v>
      </c>
      <c r="K92" s="296"/>
    </row>
    <row r="93" s="1" customFormat="1" ht="15" customHeight="1">
      <c r="B93" s="307"/>
      <c r="C93" s="282" t="s">
        <v>2254</v>
      </c>
      <c r="D93" s="282"/>
      <c r="E93" s="282"/>
      <c r="F93" s="305" t="s">
        <v>2224</v>
      </c>
      <c r="G93" s="306"/>
      <c r="H93" s="282" t="s">
        <v>2255</v>
      </c>
      <c r="I93" s="282" t="s">
        <v>2256</v>
      </c>
      <c r="J93" s="282"/>
      <c r="K93" s="296"/>
    </row>
    <row r="94" s="1" customFormat="1" ht="15" customHeight="1">
      <c r="B94" s="307"/>
      <c r="C94" s="282" t="s">
        <v>2257</v>
      </c>
      <c r="D94" s="282"/>
      <c r="E94" s="282"/>
      <c r="F94" s="305" t="s">
        <v>2224</v>
      </c>
      <c r="G94" s="306"/>
      <c r="H94" s="282" t="s">
        <v>2258</v>
      </c>
      <c r="I94" s="282" t="s">
        <v>2259</v>
      </c>
      <c r="J94" s="282"/>
      <c r="K94" s="296"/>
    </row>
    <row r="95" s="1" customFormat="1" ht="15" customHeight="1">
      <c r="B95" s="307"/>
      <c r="C95" s="282" t="s">
        <v>2260</v>
      </c>
      <c r="D95" s="282"/>
      <c r="E95" s="282"/>
      <c r="F95" s="305" t="s">
        <v>2224</v>
      </c>
      <c r="G95" s="306"/>
      <c r="H95" s="282" t="s">
        <v>2260</v>
      </c>
      <c r="I95" s="282" t="s">
        <v>2259</v>
      </c>
      <c r="J95" s="282"/>
      <c r="K95" s="296"/>
    </row>
    <row r="96" s="1" customFormat="1" ht="15" customHeight="1">
      <c r="B96" s="307"/>
      <c r="C96" s="282" t="s">
        <v>37</v>
      </c>
      <c r="D96" s="282"/>
      <c r="E96" s="282"/>
      <c r="F96" s="305" t="s">
        <v>2224</v>
      </c>
      <c r="G96" s="306"/>
      <c r="H96" s="282" t="s">
        <v>2261</v>
      </c>
      <c r="I96" s="282" t="s">
        <v>2259</v>
      </c>
      <c r="J96" s="282"/>
      <c r="K96" s="296"/>
    </row>
    <row r="97" s="1" customFormat="1" ht="15" customHeight="1">
      <c r="B97" s="307"/>
      <c r="C97" s="282" t="s">
        <v>47</v>
      </c>
      <c r="D97" s="282"/>
      <c r="E97" s="282"/>
      <c r="F97" s="305" t="s">
        <v>2224</v>
      </c>
      <c r="G97" s="306"/>
      <c r="H97" s="282" t="s">
        <v>2262</v>
      </c>
      <c r="I97" s="282" t="s">
        <v>2259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2263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2218</v>
      </c>
      <c r="D103" s="297"/>
      <c r="E103" s="297"/>
      <c r="F103" s="297" t="s">
        <v>2219</v>
      </c>
      <c r="G103" s="298"/>
      <c r="H103" s="297" t="s">
        <v>53</v>
      </c>
      <c r="I103" s="297" t="s">
        <v>56</v>
      </c>
      <c r="J103" s="297" t="s">
        <v>2220</v>
      </c>
      <c r="K103" s="296"/>
    </row>
    <row r="104" s="1" customFormat="1" ht="17.25" customHeight="1">
      <c r="B104" s="294"/>
      <c r="C104" s="299" t="s">
        <v>2221</v>
      </c>
      <c r="D104" s="299"/>
      <c r="E104" s="299"/>
      <c r="F104" s="300" t="s">
        <v>2222</v>
      </c>
      <c r="G104" s="301"/>
      <c r="H104" s="299"/>
      <c r="I104" s="299"/>
      <c r="J104" s="299" t="s">
        <v>2223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52</v>
      </c>
      <c r="D106" s="304"/>
      <c r="E106" s="304"/>
      <c r="F106" s="305" t="s">
        <v>2224</v>
      </c>
      <c r="G106" s="282"/>
      <c r="H106" s="282" t="s">
        <v>2264</v>
      </c>
      <c r="I106" s="282" t="s">
        <v>2226</v>
      </c>
      <c r="J106" s="282">
        <v>20</v>
      </c>
      <c r="K106" s="296"/>
    </row>
    <row r="107" s="1" customFormat="1" ht="15" customHeight="1">
      <c r="B107" s="294"/>
      <c r="C107" s="282" t="s">
        <v>2227</v>
      </c>
      <c r="D107" s="282"/>
      <c r="E107" s="282"/>
      <c r="F107" s="305" t="s">
        <v>2224</v>
      </c>
      <c r="G107" s="282"/>
      <c r="H107" s="282" t="s">
        <v>2264</v>
      </c>
      <c r="I107" s="282" t="s">
        <v>2226</v>
      </c>
      <c r="J107" s="282">
        <v>120</v>
      </c>
      <c r="K107" s="296"/>
    </row>
    <row r="108" s="1" customFormat="1" ht="15" customHeight="1">
      <c r="B108" s="307"/>
      <c r="C108" s="282" t="s">
        <v>2229</v>
      </c>
      <c r="D108" s="282"/>
      <c r="E108" s="282"/>
      <c r="F108" s="305" t="s">
        <v>2230</v>
      </c>
      <c r="G108" s="282"/>
      <c r="H108" s="282" t="s">
        <v>2264</v>
      </c>
      <c r="I108" s="282" t="s">
        <v>2226</v>
      </c>
      <c r="J108" s="282">
        <v>50</v>
      </c>
      <c r="K108" s="296"/>
    </row>
    <row r="109" s="1" customFormat="1" ht="15" customHeight="1">
      <c r="B109" s="307"/>
      <c r="C109" s="282" t="s">
        <v>2232</v>
      </c>
      <c r="D109" s="282"/>
      <c r="E109" s="282"/>
      <c r="F109" s="305" t="s">
        <v>2224</v>
      </c>
      <c r="G109" s="282"/>
      <c r="H109" s="282" t="s">
        <v>2264</v>
      </c>
      <c r="I109" s="282" t="s">
        <v>2234</v>
      </c>
      <c r="J109" s="282"/>
      <c r="K109" s="296"/>
    </row>
    <row r="110" s="1" customFormat="1" ht="15" customHeight="1">
      <c r="B110" s="307"/>
      <c r="C110" s="282" t="s">
        <v>2243</v>
      </c>
      <c r="D110" s="282"/>
      <c r="E110" s="282"/>
      <c r="F110" s="305" t="s">
        <v>2230</v>
      </c>
      <c r="G110" s="282"/>
      <c r="H110" s="282" t="s">
        <v>2264</v>
      </c>
      <c r="I110" s="282" t="s">
        <v>2226</v>
      </c>
      <c r="J110" s="282">
        <v>50</v>
      </c>
      <c r="K110" s="296"/>
    </row>
    <row r="111" s="1" customFormat="1" ht="15" customHeight="1">
      <c r="B111" s="307"/>
      <c r="C111" s="282" t="s">
        <v>2251</v>
      </c>
      <c r="D111" s="282"/>
      <c r="E111" s="282"/>
      <c r="F111" s="305" t="s">
        <v>2230</v>
      </c>
      <c r="G111" s="282"/>
      <c r="H111" s="282" t="s">
        <v>2264</v>
      </c>
      <c r="I111" s="282" t="s">
        <v>2226</v>
      </c>
      <c r="J111" s="282">
        <v>50</v>
      </c>
      <c r="K111" s="296"/>
    </row>
    <row r="112" s="1" customFormat="1" ht="15" customHeight="1">
      <c r="B112" s="307"/>
      <c r="C112" s="282" t="s">
        <v>2249</v>
      </c>
      <c r="D112" s="282"/>
      <c r="E112" s="282"/>
      <c r="F112" s="305" t="s">
        <v>2230</v>
      </c>
      <c r="G112" s="282"/>
      <c r="H112" s="282" t="s">
        <v>2264</v>
      </c>
      <c r="I112" s="282" t="s">
        <v>2226</v>
      </c>
      <c r="J112" s="282">
        <v>50</v>
      </c>
      <c r="K112" s="296"/>
    </row>
    <row r="113" s="1" customFormat="1" ht="15" customHeight="1">
      <c r="B113" s="307"/>
      <c r="C113" s="282" t="s">
        <v>52</v>
      </c>
      <c r="D113" s="282"/>
      <c r="E113" s="282"/>
      <c r="F113" s="305" t="s">
        <v>2224</v>
      </c>
      <c r="G113" s="282"/>
      <c r="H113" s="282" t="s">
        <v>2265</v>
      </c>
      <c r="I113" s="282" t="s">
        <v>2226</v>
      </c>
      <c r="J113" s="282">
        <v>20</v>
      </c>
      <c r="K113" s="296"/>
    </row>
    <row r="114" s="1" customFormat="1" ht="15" customHeight="1">
      <c r="B114" s="307"/>
      <c r="C114" s="282" t="s">
        <v>2266</v>
      </c>
      <c r="D114" s="282"/>
      <c r="E114" s="282"/>
      <c r="F114" s="305" t="s">
        <v>2224</v>
      </c>
      <c r="G114" s="282"/>
      <c r="H114" s="282" t="s">
        <v>2267</v>
      </c>
      <c r="I114" s="282" t="s">
        <v>2226</v>
      </c>
      <c r="J114" s="282">
        <v>120</v>
      </c>
      <c r="K114" s="296"/>
    </row>
    <row r="115" s="1" customFormat="1" ht="15" customHeight="1">
      <c r="B115" s="307"/>
      <c r="C115" s="282" t="s">
        <v>37</v>
      </c>
      <c r="D115" s="282"/>
      <c r="E115" s="282"/>
      <c r="F115" s="305" t="s">
        <v>2224</v>
      </c>
      <c r="G115" s="282"/>
      <c r="H115" s="282" t="s">
        <v>2268</v>
      </c>
      <c r="I115" s="282" t="s">
        <v>2259</v>
      </c>
      <c r="J115" s="282"/>
      <c r="K115" s="296"/>
    </row>
    <row r="116" s="1" customFormat="1" ht="15" customHeight="1">
      <c r="B116" s="307"/>
      <c r="C116" s="282" t="s">
        <v>47</v>
      </c>
      <c r="D116" s="282"/>
      <c r="E116" s="282"/>
      <c r="F116" s="305" t="s">
        <v>2224</v>
      </c>
      <c r="G116" s="282"/>
      <c r="H116" s="282" t="s">
        <v>2269</v>
      </c>
      <c r="I116" s="282" t="s">
        <v>2259</v>
      </c>
      <c r="J116" s="282"/>
      <c r="K116" s="296"/>
    </row>
    <row r="117" s="1" customFormat="1" ht="15" customHeight="1">
      <c r="B117" s="307"/>
      <c r="C117" s="282" t="s">
        <v>56</v>
      </c>
      <c r="D117" s="282"/>
      <c r="E117" s="282"/>
      <c r="F117" s="305" t="s">
        <v>2224</v>
      </c>
      <c r="G117" s="282"/>
      <c r="H117" s="282" t="s">
        <v>2270</v>
      </c>
      <c r="I117" s="282" t="s">
        <v>2271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2272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2218</v>
      </c>
      <c r="D123" s="297"/>
      <c r="E123" s="297"/>
      <c r="F123" s="297" t="s">
        <v>2219</v>
      </c>
      <c r="G123" s="298"/>
      <c r="H123" s="297" t="s">
        <v>53</v>
      </c>
      <c r="I123" s="297" t="s">
        <v>56</v>
      </c>
      <c r="J123" s="297" t="s">
        <v>2220</v>
      </c>
      <c r="K123" s="326"/>
    </row>
    <row r="124" s="1" customFormat="1" ht="17.25" customHeight="1">
      <c r="B124" s="325"/>
      <c r="C124" s="299" t="s">
        <v>2221</v>
      </c>
      <c r="D124" s="299"/>
      <c r="E124" s="299"/>
      <c r="F124" s="300" t="s">
        <v>2222</v>
      </c>
      <c r="G124" s="301"/>
      <c r="H124" s="299"/>
      <c r="I124" s="299"/>
      <c r="J124" s="299" t="s">
        <v>2223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2227</v>
      </c>
      <c r="D126" s="304"/>
      <c r="E126" s="304"/>
      <c r="F126" s="305" t="s">
        <v>2224</v>
      </c>
      <c r="G126" s="282"/>
      <c r="H126" s="282" t="s">
        <v>2264</v>
      </c>
      <c r="I126" s="282" t="s">
        <v>2226</v>
      </c>
      <c r="J126" s="282">
        <v>120</v>
      </c>
      <c r="K126" s="330"/>
    </row>
    <row r="127" s="1" customFormat="1" ht="15" customHeight="1">
      <c r="B127" s="327"/>
      <c r="C127" s="282" t="s">
        <v>2273</v>
      </c>
      <c r="D127" s="282"/>
      <c r="E127" s="282"/>
      <c r="F127" s="305" t="s">
        <v>2224</v>
      </c>
      <c r="G127" s="282"/>
      <c r="H127" s="282" t="s">
        <v>2274</v>
      </c>
      <c r="I127" s="282" t="s">
        <v>2226</v>
      </c>
      <c r="J127" s="282" t="s">
        <v>2275</v>
      </c>
      <c r="K127" s="330"/>
    </row>
    <row r="128" s="1" customFormat="1" ht="15" customHeight="1">
      <c r="B128" s="327"/>
      <c r="C128" s="282" t="s">
        <v>2172</v>
      </c>
      <c r="D128" s="282"/>
      <c r="E128" s="282"/>
      <c r="F128" s="305" t="s">
        <v>2224</v>
      </c>
      <c r="G128" s="282"/>
      <c r="H128" s="282" t="s">
        <v>2276</v>
      </c>
      <c r="I128" s="282" t="s">
        <v>2226</v>
      </c>
      <c r="J128" s="282" t="s">
        <v>2275</v>
      </c>
      <c r="K128" s="330"/>
    </row>
    <row r="129" s="1" customFormat="1" ht="15" customHeight="1">
      <c r="B129" s="327"/>
      <c r="C129" s="282" t="s">
        <v>2235</v>
      </c>
      <c r="D129" s="282"/>
      <c r="E129" s="282"/>
      <c r="F129" s="305" t="s">
        <v>2230</v>
      </c>
      <c r="G129" s="282"/>
      <c r="H129" s="282" t="s">
        <v>2236</v>
      </c>
      <c r="I129" s="282" t="s">
        <v>2226</v>
      </c>
      <c r="J129" s="282">
        <v>15</v>
      </c>
      <c r="K129" s="330"/>
    </row>
    <row r="130" s="1" customFormat="1" ht="15" customHeight="1">
      <c r="B130" s="327"/>
      <c r="C130" s="308" t="s">
        <v>2237</v>
      </c>
      <c r="D130" s="308"/>
      <c r="E130" s="308"/>
      <c r="F130" s="309" t="s">
        <v>2230</v>
      </c>
      <c r="G130" s="308"/>
      <c r="H130" s="308" t="s">
        <v>2238</v>
      </c>
      <c r="I130" s="308" t="s">
        <v>2226</v>
      </c>
      <c r="J130" s="308">
        <v>15</v>
      </c>
      <c r="K130" s="330"/>
    </row>
    <row r="131" s="1" customFormat="1" ht="15" customHeight="1">
      <c r="B131" s="327"/>
      <c r="C131" s="308" t="s">
        <v>2239</v>
      </c>
      <c r="D131" s="308"/>
      <c r="E131" s="308"/>
      <c r="F131" s="309" t="s">
        <v>2230</v>
      </c>
      <c r="G131" s="308"/>
      <c r="H131" s="308" t="s">
        <v>2240</v>
      </c>
      <c r="I131" s="308" t="s">
        <v>2226</v>
      </c>
      <c r="J131" s="308">
        <v>20</v>
      </c>
      <c r="K131" s="330"/>
    </row>
    <row r="132" s="1" customFormat="1" ht="15" customHeight="1">
      <c r="B132" s="327"/>
      <c r="C132" s="308" t="s">
        <v>2241</v>
      </c>
      <c r="D132" s="308"/>
      <c r="E132" s="308"/>
      <c r="F132" s="309" t="s">
        <v>2230</v>
      </c>
      <c r="G132" s="308"/>
      <c r="H132" s="308" t="s">
        <v>2242</v>
      </c>
      <c r="I132" s="308" t="s">
        <v>2226</v>
      </c>
      <c r="J132" s="308">
        <v>20</v>
      </c>
      <c r="K132" s="330"/>
    </row>
    <row r="133" s="1" customFormat="1" ht="15" customHeight="1">
      <c r="B133" s="327"/>
      <c r="C133" s="282" t="s">
        <v>2229</v>
      </c>
      <c r="D133" s="282"/>
      <c r="E133" s="282"/>
      <c r="F133" s="305" t="s">
        <v>2230</v>
      </c>
      <c r="G133" s="282"/>
      <c r="H133" s="282" t="s">
        <v>2264</v>
      </c>
      <c r="I133" s="282" t="s">
        <v>2226</v>
      </c>
      <c r="J133" s="282">
        <v>50</v>
      </c>
      <c r="K133" s="330"/>
    </row>
    <row r="134" s="1" customFormat="1" ht="15" customHeight="1">
      <c r="B134" s="327"/>
      <c r="C134" s="282" t="s">
        <v>2243</v>
      </c>
      <c r="D134" s="282"/>
      <c r="E134" s="282"/>
      <c r="F134" s="305" t="s">
        <v>2230</v>
      </c>
      <c r="G134" s="282"/>
      <c r="H134" s="282" t="s">
        <v>2264</v>
      </c>
      <c r="I134" s="282" t="s">
        <v>2226</v>
      </c>
      <c r="J134" s="282">
        <v>50</v>
      </c>
      <c r="K134" s="330"/>
    </row>
    <row r="135" s="1" customFormat="1" ht="15" customHeight="1">
      <c r="B135" s="327"/>
      <c r="C135" s="282" t="s">
        <v>2249</v>
      </c>
      <c r="D135" s="282"/>
      <c r="E135" s="282"/>
      <c r="F135" s="305" t="s">
        <v>2230</v>
      </c>
      <c r="G135" s="282"/>
      <c r="H135" s="282" t="s">
        <v>2264</v>
      </c>
      <c r="I135" s="282" t="s">
        <v>2226</v>
      </c>
      <c r="J135" s="282">
        <v>50</v>
      </c>
      <c r="K135" s="330"/>
    </row>
    <row r="136" s="1" customFormat="1" ht="15" customHeight="1">
      <c r="B136" s="327"/>
      <c r="C136" s="282" t="s">
        <v>2251</v>
      </c>
      <c r="D136" s="282"/>
      <c r="E136" s="282"/>
      <c r="F136" s="305" t="s">
        <v>2230</v>
      </c>
      <c r="G136" s="282"/>
      <c r="H136" s="282" t="s">
        <v>2264</v>
      </c>
      <c r="I136" s="282" t="s">
        <v>2226</v>
      </c>
      <c r="J136" s="282">
        <v>50</v>
      </c>
      <c r="K136" s="330"/>
    </row>
    <row r="137" s="1" customFormat="1" ht="15" customHeight="1">
      <c r="B137" s="327"/>
      <c r="C137" s="282" t="s">
        <v>2252</v>
      </c>
      <c r="D137" s="282"/>
      <c r="E137" s="282"/>
      <c r="F137" s="305" t="s">
        <v>2230</v>
      </c>
      <c r="G137" s="282"/>
      <c r="H137" s="282" t="s">
        <v>2277</v>
      </c>
      <c r="I137" s="282" t="s">
        <v>2226</v>
      </c>
      <c r="J137" s="282">
        <v>255</v>
      </c>
      <c r="K137" s="330"/>
    </row>
    <row r="138" s="1" customFormat="1" ht="15" customHeight="1">
      <c r="B138" s="327"/>
      <c r="C138" s="282" t="s">
        <v>2254</v>
      </c>
      <c r="D138" s="282"/>
      <c r="E138" s="282"/>
      <c r="F138" s="305" t="s">
        <v>2224</v>
      </c>
      <c r="G138" s="282"/>
      <c r="H138" s="282" t="s">
        <v>2278</v>
      </c>
      <c r="I138" s="282" t="s">
        <v>2256</v>
      </c>
      <c r="J138" s="282"/>
      <c r="K138" s="330"/>
    </row>
    <row r="139" s="1" customFormat="1" ht="15" customHeight="1">
      <c r="B139" s="327"/>
      <c r="C139" s="282" t="s">
        <v>2257</v>
      </c>
      <c r="D139" s="282"/>
      <c r="E139" s="282"/>
      <c r="F139" s="305" t="s">
        <v>2224</v>
      </c>
      <c r="G139" s="282"/>
      <c r="H139" s="282" t="s">
        <v>2279</v>
      </c>
      <c r="I139" s="282" t="s">
        <v>2259</v>
      </c>
      <c r="J139" s="282"/>
      <c r="K139" s="330"/>
    </row>
    <row r="140" s="1" customFormat="1" ht="15" customHeight="1">
      <c r="B140" s="327"/>
      <c r="C140" s="282" t="s">
        <v>2260</v>
      </c>
      <c r="D140" s="282"/>
      <c r="E140" s="282"/>
      <c r="F140" s="305" t="s">
        <v>2224</v>
      </c>
      <c r="G140" s="282"/>
      <c r="H140" s="282" t="s">
        <v>2260</v>
      </c>
      <c r="I140" s="282" t="s">
        <v>2259</v>
      </c>
      <c r="J140" s="282"/>
      <c r="K140" s="330"/>
    </row>
    <row r="141" s="1" customFormat="1" ht="15" customHeight="1">
      <c r="B141" s="327"/>
      <c r="C141" s="282" t="s">
        <v>37</v>
      </c>
      <c r="D141" s="282"/>
      <c r="E141" s="282"/>
      <c r="F141" s="305" t="s">
        <v>2224</v>
      </c>
      <c r="G141" s="282"/>
      <c r="H141" s="282" t="s">
        <v>2280</v>
      </c>
      <c r="I141" s="282" t="s">
        <v>2259</v>
      </c>
      <c r="J141" s="282"/>
      <c r="K141" s="330"/>
    </row>
    <row r="142" s="1" customFormat="1" ht="15" customHeight="1">
      <c r="B142" s="327"/>
      <c r="C142" s="282" t="s">
        <v>2281</v>
      </c>
      <c r="D142" s="282"/>
      <c r="E142" s="282"/>
      <c r="F142" s="305" t="s">
        <v>2224</v>
      </c>
      <c r="G142" s="282"/>
      <c r="H142" s="282" t="s">
        <v>2282</v>
      </c>
      <c r="I142" s="282" t="s">
        <v>2259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2283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2218</v>
      </c>
      <c r="D148" s="297"/>
      <c r="E148" s="297"/>
      <c r="F148" s="297" t="s">
        <v>2219</v>
      </c>
      <c r="G148" s="298"/>
      <c r="H148" s="297" t="s">
        <v>53</v>
      </c>
      <c r="I148" s="297" t="s">
        <v>56</v>
      </c>
      <c r="J148" s="297" t="s">
        <v>2220</v>
      </c>
      <c r="K148" s="296"/>
    </row>
    <row r="149" s="1" customFormat="1" ht="17.25" customHeight="1">
      <c r="B149" s="294"/>
      <c r="C149" s="299" t="s">
        <v>2221</v>
      </c>
      <c r="D149" s="299"/>
      <c r="E149" s="299"/>
      <c r="F149" s="300" t="s">
        <v>2222</v>
      </c>
      <c r="G149" s="301"/>
      <c r="H149" s="299"/>
      <c r="I149" s="299"/>
      <c r="J149" s="299" t="s">
        <v>2223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2227</v>
      </c>
      <c r="D151" s="282"/>
      <c r="E151" s="282"/>
      <c r="F151" s="335" t="s">
        <v>2224</v>
      </c>
      <c r="G151" s="282"/>
      <c r="H151" s="334" t="s">
        <v>2264</v>
      </c>
      <c r="I151" s="334" t="s">
        <v>2226</v>
      </c>
      <c r="J151" s="334">
        <v>120</v>
      </c>
      <c r="K151" s="330"/>
    </row>
    <row r="152" s="1" customFormat="1" ht="15" customHeight="1">
      <c r="B152" s="307"/>
      <c r="C152" s="334" t="s">
        <v>2273</v>
      </c>
      <c r="D152" s="282"/>
      <c r="E152" s="282"/>
      <c r="F152" s="335" t="s">
        <v>2224</v>
      </c>
      <c r="G152" s="282"/>
      <c r="H152" s="334" t="s">
        <v>2284</v>
      </c>
      <c r="I152" s="334" t="s">
        <v>2226</v>
      </c>
      <c r="J152" s="334" t="s">
        <v>2275</v>
      </c>
      <c r="K152" s="330"/>
    </row>
    <row r="153" s="1" customFormat="1" ht="15" customHeight="1">
      <c r="B153" s="307"/>
      <c r="C153" s="334" t="s">
        <v>2172</v>
      </c>
      <c r="D153" s="282"/>
      <c r="E153" s="282"/>
      <c r="F153" s="335" t="s">
        <v>2224</v>
      </c>
      <c r="G153" s="282"/>
      <c r="H153" s="334" t="s">
        <v>2285</v>
      </c>
      <c r="I153" s="334" t="s">
        <v>2226</v>
      </c>
      <c r="J153" s="334" t="s">
        <v>2275</v>
      </c>
      <c r="K153" s="330"/>
    </row>
    <row r="154" s="1" customFormat="1" ht="15" customHeight="1">
      <c r="B154" s="307"/>
      <c r="C154" s="334" t="s">
        <v>2229</v>
      </c>
      <c r="D154" s="282"/>
      <c r="E154" s="282"/>
      <c r="F154" s="335" t="s">
        <v>2230</v>
      </c>
      <c r="G154" s="282"/>
      <c r="H154" s="334" t="s">
        <v>2264</v>
      </c>
      <c r="I154" s="334" t="s">
        <v>2226</v>
      </c>
      <c r="J154" s="334">
        <v>50</v>
      </c>
      <c r="K154" s="330"/>
    </row>
    <row r="155" s="1" customFormat="1" ht="15" customHeight="1">
      <c r="B155" s="307"/>
      <c r="C155" s="334" t="s">
        <v>2232</v>
      </c>
      <c r="D155" s="282"/>
      <c r="E155" s="282"/>
      <c r="F155" s="335" t="s">
        <v>2224</v>
      </c>
      <c r="G155" s="282"/>
      <c r="H155" s="334" t="s">
        <v>2264</v>
      </c>
      <c r="I155" s="334" t="s">
        <v>2234</v>
      </c>
      <c r="J155" s="334"/>
      <c r="K155" s="330"/>
    </row>
    <row r="156" s="1" customFormat="1" ht="15" customHeight="1">
      <c r="B156" s="307"/>
      <c r="C156" s="334" t="s">
        <v>2243</v>
      </c>
      <c r="D156" s="282"/>
      <c r="E156" s="282"/>
      <c r="F156" s="335" t="s">
        <v>2230</v>
      </c>
      <c r="G156" s="282"/>
      <c r="H156" s="334" t="s">
        <v>2264</v>
      </c>
      <c r="I156" s="334" t="s">
        <v>2226</v>
      </c>
      <c r="J156" s="334">
        <v>50</v>
      </c>
      <c r="K156" s="330"/>
    </row>
    <row r="157" s="1" customFormat="1" ht="15" customHeight="1">
      <c r="B157" s="307"/>
      <c r="C157" s="334" t="s">
        <v>2251</v>
      </c>
      <c r="D157" s="282"/>
      <c r="E157" s="282"/>
      <c r="F157" s="335" t="s">
        <v>2230</v>
      </c>
      <c r="G157" s="282"/>
      <c r="H157" s="334" t="s">
        <v>2264</v>
      </c>
      <c r="I157" s="334" t="s">
        <v>2226</v>
      </c>
      <c r="J157" s="334">
        <v>50</v>
      </c>
      <c r="K157" s="330"/>
    </row>
    <row r="158" s="1" customFormat="1" ht="15" customHeight="1">
      <c r="B158" s="307"/>
      <c r="C158" s="334" t="s">
        <v>2249</v>
      </c>
      <c r="D158" s="282"/>
      <c r="E158" s="282"/>
      <c r="F158" s="335" t="s">
        <v>2230</v>
      </c>
      <c r="G158" s="282"/>
      <c r="H158" s="334" t="s">
        <v>2264</v>
      </c>
      <c r="I158" s="334" t="s">
        <v>2226</v>
      </c>
      <c r="J158" s="334">
        <v>50</v>
      </c>
      <c r="K158" s="330"/>
    </row>
    <row r="159" s="1" customFormat="1" ht="15" customHeight="1">
      <c r="B159" s="307"/>
      <c r="C159" s="334" t="s">
        <v>102</v>
      </c>
      <c r="D159" s="282"/>
      <c r="E159" s="282"/>
      <c r="F159" s="335" t="s">
        <v>2224</v>
      </c>
      <c r="G159" s="282"/>
      <c r="H159" s="334" t="s">
        <v>2286</v>
      </c>
      <c r="I159" s="334" t="s">
        <v>2226</v>
      </c>
      <c r="J159" s="334" t="s">
        <v>2287</v>
      </c>
      <c r="K159" s="330"/>
    </row>
    <row r="160" s="1" customFormat="1" ht="15" customHeight="1">
      <c r="B160" s="307"/>
      <c r="C160" s="334" t="s">
        <v>2288</v>
      </c>
      <c r="D160" s="282"/>
      <c r="E160" s="282"/>
      <c r="F160" s="335" t="s">
        <v>2224</v>
      </c>
      <c r="G160" s="282"/>
      <c r="H160" s="334" t="s">
        <v>2289</v>
      </c>
      <c r="I160" s="334" t="s">
        <v>2259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2290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2218</v>
      </c>
      <c r="D166" s="297"/>
      <c r="E166" s="297"/>
      <c r="F166" s="297" t="s">
        <v>2219</v>
      </c>
      <c r="G166" s="339"/>
      <c r="H166" s="340" t="s">
        <v>53</v>
      </c>
      <c r="I166" s="340" t="s">
        <v>56</v>
      </c>
      <c r="J166" s="297" t="s">
        <v>2220</v>
      </c>
      <c r="K166" s="274"/>
    </row>
    <row r="167" s="1" customFormat="1" ht="17.25" customHeight="1">
      <c r="B167" s="275"/>
      <c r="C167" s="299" t="s">
        <v>2221</v>
      </c>
      <c r="D167" s="299"/>
      <c r="E167" s="299"/>
      <c r="F167" s="300" t="s">
        <v>2222</v>
      </c>
      <c r="G167" s="341"/>
      <c r="H167" s="342"/>
      <c r="I167" s="342"/>
      <c r="J167" s="299" t="s">
        <v>2223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2227</v>
      </c>
      <c r="D169" s="282"/>
      <c r="E169" s="282"/>
      <c r="F169" s="305" t="s">
        <v>2224</v>
      </c>
      <c r="G169" s="282"/>
      <c r="H169" s="282" t="s">
        <v>2264</v>
      </c>
      <c r="I169" s="282" t="s">
        <v>2226</v>
      </c>
      <c r="J169" s="282">
        <v>120</v>
      </c>
      <c r="K169" s="330"/>
    </row>
    <row r="170" s="1" customFormat="1" ht="15" customHeight="1">
      <c r="B170" s="307"/>
      <c r="C170" s="282" t="s">
        <v>2273</v>
      </c>
      <c r="D170" s="282"/>
      <c r="E170" s="282"/>
      <c r="F170" s="305" t="s">
        <v>2224</v>
      </c>
      <c r="G170" s="282"/>
      <c r="H170" s="282" t="s">
        <v>2274</v>
      </c>
      <c r="I170" s="282" t="s">
        <v>2226</v>
      </c>
      <c r="J170" s="282" t="s">
        <v>2275</v>
      </c>
      <c r="K170" s="330"/>
    </row>
    <row r="171" s="1" customFormat="1" ht="15" customHeight="1">
      <c r="B171" s="307"/>
      <c r="C171" s="282" t="s">
        <v>2172</v>
      </c>
      <c r="D171" s="282"/>
      <c r="E171" s="282"/>
      <c r="F171" s="305" t="s">
        <v>2224</v>
      </c>
      <c r="G171" s="282"/>
      <c r="H171" s="282" t="s">
        <v>2291</v>
      </c>
      <c r="I171" s="282" t="s">
        <v>2226</v>
      </c>
      <c r="J171" s="282" t="s">
        <v>2275</v>
      </c>
      <c r="K171" s="330"/>
    </row>
    <row r="172" s="1" customFormat="1" ht="15" customHeight="1">
      <c r="B172" s="307"/>
      <c r="C172" s="282" t="s">
        <v>2229</v>
      </c>
      <c r="D172" s="282"/>
      <c r="E172" s="282"/>
      <c r="F172" s="305" t="s">
        <v>2230</v>
      </c>
      <c r="G172" s="282"/>
      <c r="H172" s="282" t="s">
        <v>2291</v>
      </c>
      <c r="I172" s="282" t="s">
        <v>2226</v>
      </c>
      <c r="J172" s="282">
        <v>50</v>
      </c>
      <c r="K172" s="330"/>
    </row>
    <row r="173" s="1" customFormat="1" ht="15" customHeight="1">
      <c r="B173" s="307"/>
      <c r="C173" s="282" t="s">
        <v>2232</v>
      </c>
      <c r="D173" s="282"/>
      <c r="E173" s="282"/>
      <c r="F173" s="305" t="s">
        <v>2224</v>
      </c>
      <c r="G173" s="282"/>
      <c r="H173" s="282" t="s">
        <v>2291</v>
      </c>
      <c r="I173" s="282" t="s">
        <v>2234</v>
      </c>
      <c r="J173" s="282"/>
      <c r="K173" s="330"/>
    </row>
    <row r="174" s="1" customFormat="1" ht="15" customHeight="1">
      <c r="B174" s="307"/>
      <c r="C174" s="282" t="s">
        <v>2243</v>
      </c>
      <c r="D174" s="282"/>
      <c r="E174" s="282"/>
      <c r="F174" s="305" t="s">
        <v>2230</v>
      </c>
      <c r="G174" s="282"/>
      <c r="H174" s="282" t="s">
        <v>2291</v>
      </c>
      <c r="I174" s="282" t="s">
        <v>2226</v>
      </c>
      <c r="J174" s="282">
        <v>50</v>
      </c>
      <c r="K174" s="330"/>
    </row>
    <row r="175" s="1" customFormat="1" ht="15" customHeight="1">
      <c r="B175" s="307"/>
      <c r="C175" s="282" t="s">
        <v>2251</v>
      </c>
      <c r="D175" s="282"/>
      <c r="E175" s="282"/>
      <c r="F175" s="305" t="s">
        <v>2230</v>
      </c>
      <c r="G175" s="282"/>
      <c r="H175" s="282" t="s">
        <v>2291</v>
      </c>
      <c r="I175" s="282" t="s">
        <v>2226</v>
      </c>
      <c r="J175" s="282">
        <v>50</v>
      </c>
      <c r="K175" s="330"/>
    </row>
    <row r="176" s="1" customFormat="1" ht="15" customHeight="1">
      <c r="B176" s="307"/>
      <c r="C176" s="282" t="s">
        <v>2249</v>
      </c>
      <c r="D176" s="282"/>
      <c r="E176" s="282"/>
      <c r="F176" s="305" t="s">
        <v>2230</v>
      </c>
      <c r="G176" s="282"/>
      <c r="H176" s="282" t="s">
        <v>2291</v>
      </c>
      <c r="I176" s="282" t="s">
        <v>2226</v>
      </c>
      <c r="J176" s="282">
        <v>50</v>
      </c>
      <c r="K176" s="330"/>
    </row>
    <row r="177" s="1" customFormat="1" ht="15" customHeight="1">
      <c r="B177" s="307"/>
      <c r="C177" s="282" t="s">
        <v>131</v>
      </c>
      <c r="D177" s="282"/>
      <c r="E177" s="282"/>
      <c r="F177" s="305" t="s">
        <v>2224</v>
      </c>
      <c r="G177" s="282"/>
      <c r="H177" s="282" t="s">
        <v>2292</v>
      </c>
      <c r="I177" s="282" t="s">
        <v>2293</v>
      </c>
      <c r="J177" s="282"/>
      <c r="K177" s="330"/>
    </row>
    <row r="178" s="1" customFormat="1" ht="15" customHeight="1">
      <c r="B178" s="307"/>
      <c r="C178" s="282" t="s">
        <v>56</v>
      </c>
      <c r="D178" s="282"/>
      <c r="E178" s="282"/>
      <c r="F178" s="305" t="s">
        <v>2224</v>
      </c>
      <c r="G178" s="282"/>
      <c r="H178" s="282" t="s">
        <v>2294</v>
      </c>
      <c r="I178" s="282" t="s">
        <v>2295</v>
      </c>
      <c r="J178" s="282">
        <v>1</v>
      </c>
      <c r="K178" s="330"/>
    </row>
    <row r="179" s="1" customFormat="1" ht="15" customHeight="1">
      <c r="B179" s="307"/>
      <c r="C179" s="282" t="s">
        <v>52</v>
      </c>
      <c r="D179" s="282"/>
      <c r="E179" s="282"/>
      <c r="F179" s="305" t="s">
        <v>2224</v>
      </c>
      <c r="G179" s="282"/>
      <c r="H179" s="282" t="s">
        <v>2296</v>
      </c>
      <c r="I179" s="282" t="s">
        <v>2226</v>
      </c>
      <c r="J179" s="282">
        <v>20</v>
      </c>
      <c r="K179" s="330"/>
    </row>
    <row r="180" s="1" customFormat="1" ht="15" customHeight="1">
      <c r="B180" s="307"/>
      <c r="C180" s="282" t="s">
        <v>53</v>
      </c>
      <c r="D180" s="282"/>
      <c r="E180" s="282"/>
      <c r="F180" s="305" t="s">
        <v>2224</v>
      </c>
      <c r="G180" s="282"/>
      <c r="H180" s="282" t="s">
        <v>2297</v>
      </c>
      <c r="I180" s="282" t="s">
        <v>2226</v>
      </c>
      <c r="J180" s="282">
        <v>255</v>
      </c>
      <c r="K180" s="330"/>
    </row>
    <row r="181" s="1" customFormat="1" ht="15" customHeight="1">
      <c r="B181" s="307"/>
      <c r="C181" s="282" t="s">
        <v>132</v>
      </c>
      <c r="D181" s="282"/>
      <c r="E181" s="282"/>
      <c r="F181" s="305" t="s">
        <v>2224</v>
      </c>
      <c r="G181" s="282"/>
      <c r="H181" s="282" t="s">
        <v>2188</v>
      </c>
      <c r="I181" s="282" t="s">
        <v>2226</v>
      </c>
      <c r="J181" s="282">
        <v>10</v>
      </c>
      <c r="K181" s="330"/>
    </row>
    <row r="182" s="1" customFormat="1" ht="15" customHeight="1">
      <c r="B182" s="307"/>
      <c r="C182" s="282" t="s">
        <v>133</v>
      </c>
      <c r="D182" s="282"/>
      <c r="E182" s="282"/>
      <c r="F182" s="305" t="s">
        <v>2224</v>
      </c>
      <c r="G182" s="282"/>
      <c r="H182" s="282" t="s">
        <v>2298</v>
      </c>
      <c r="I182" s="282" t="s">
        <v>2259</v>
      </c>
      <c r="J182" s="282"/>
      <c r="K182" s="330"/>
    </row>
    <row r="183" s="1" customFormat="1" ht="15" customHeight="1">
      <c r="B183" s="307"/>
      <c r="C183" s="282" t="s">
        <v>2299</v>
      </c>
      <c r="D183" s="282"/>
      <c r="E183" s="282"/>
      <c r="F183" s="305" t="s">
        <v>2224</v>
      </c>
      <c r="G183" s="282"/>
      <c r="H183" s="282" t="s">
        <v>2300</v>
      </c>
      <c r="I183" s="282" t="s">
        <v>2259</v>
      </c>
      <c r="J183" s="282"/>
      <c r="K183" s="330"/>
    </row>
    <row r="184" s="1" customFormat="1" ht="15" customHeight="1">
      <c r="B184" s="307"/>
      <c r="C184" s="282" t="s">
        <v>2288</v>
      </c>
      <c r="D184" s="282"/>
      <c r="E184" s="282"/>
      <c r="F184" s="305" t="s">
        <v>2224</v>
      </c>
      <c r="G184" s="282"/>
      <c r="H184" s="282" t="s">
        <v>2301</v>
      </c>
      <c r="I184" s="282" t="s">
        <v>2259</v>
      </c>
      <c r="J184" s="282"/>
      <c r="K184" s="330"/>
    </row>
    <row r="185" s="1" customFormat="1" ht="15" customHeight="1">
      <c r="B185" s="307"/>
      <c r="C185" s="282" t="s">
        <v>135</v>
      </c>
      <c r="D185" s="282"/>
      <c r="E185" s="282"/>
      <c r="F185" s="305" t="s">
        <v>2230</v>
      </c>
      <c r="G185" s="282"/>
      <c r="H185" s="282" t="s">
        <v>2302</v>
      </c>
      <c r="I185" s="282" t="s">
        <v>2226</v>
      </c>
      <c r="J185" s="282">
        <v>50</v>
      </c>
      <c r="K185" s="330"/>
    </row>
    <row r="186" s="1" customFormat="1" ht="15" customHeight="1">
      <c r="B186" s="307"/>
      <c r="C186" s="282" t="s">
        <v>2303</v>
      </c>
      <c r="D186" s="282"/>
      <c r="E186" s="282"/>
      <c r="F186" s="305" t="s">
        <v>2230</v>
      </c>
      <c r="G186" s="282"/>
      <c r="H186" s="282" t="s">
        <v>2304</v>
      </c>
      <c r="I186" s="282" t="s">
        <v>2305</v>
      </c>
      <c r="J186" s="282"/>
      <c r="K186" s="330"/>
    </row>
    <row r="187" s="1" customFormat="1" ht="15" customHeight="1">
      <c r="B187" s="307"/>
      <c r="C187" s="282" t="s">
        <v>2306</v>
      </c>
      <c r="D187" s="282"/>
      <c r="E187" s="282"/>
      <c r="F187" s="305" t="s">
        <v>2230</v>
      </c>
      <c r="G187" s="282"/>
      <c r="H187" s="282" t="s">
        <v>2307</v>
      </c>
      <c r="I187" s="282" t="s">
        <v>2305</v>
      </c>
      <c r="J187" s="282"/>
      <c r="K187" s="330"/>
    </row>
    <row r="188" s="1" customFormat="1" ht="15" customHeight="1">
      <c r="B188" s="307"/>
      <c r="C188" s="282" t="s">
        <v>2308</v>
      </c>
      <c r="D188" s="282"/>
      <c r="E188" s="282"/>
      <c r="F188" s="305" t="s">
        <v>2230</v>
      </c>
      <c r="G188" s="282"/>
      <c r="H188" s="282" t="s">
        <v>2309</v>
      </c>
      <c r="I188" s="282" t="s">
        <v>2305</v>
      </c>
      <c r="J188" s="282"/>
      <c r="K188" s="330"/>
    </row>
    <row r="189" s="1" customFormat="1" ht="15" customHeight="1">
      <c r="B189" s="307"/>
      <c r="C189" s="343" t="s">
        <v>2310</v>
      </c>
      <c r="D189" s="282"/>
      <c r="E189" s="282"/>
      <c r="F189" s="305" t="s">
        <v>2230</v>
      </c>
      <c r="G189" s="282"/>
      <c r="H189" s="282" t="s">
        <v>2311</v>
      </c>
      <c r="I189" s="282" t="s">
        <v>2312</v>
      </c>
      <c r="J189" s="344" t="s">
        <v>2313</v>
      </c>
      <c r="K189" s="330"/>
    </row>
    <row r="190" s="1" customFormat="1" ht="15" customHeight="1">
      <c r="B190" s="307"/>
      <c r="C190" s="343" t="s">
        <v>41</v>
      </c>
      <c r="D190" s="282"/>
      <c r="E190" s="282"/>
      <c r="F190" s="305" t="s">
        <v>2224</v>
      </c>
      <c r="G190" s="282"/>
      <c r="H190" s="279" t="s">
        <v>2314</v>
      </c>
      <c r="I190" s="282" t="s">
        <v>2315</v>
      </c>
      <c r="J190" s="282"/>
      <c r="K190" s="330"/>
    </row>
    <row r="191" s="1" customFormat="1" ht="15" customHeight="1">
      <c r="B191" s="307"/>
      <c r="C191" s="343" t="s">
        <v>2316</v>
      </c>
      <c r="D191" s="282"/>
      <c r="E191" s="282"/>
      <c r="F191" s="305" t="s">
        <v>2224</v>
      </c>
      <c r="G191" s="282"/>
      <c r="H191" s="282" t="s">
        <v>2317</v>
      </c>
      <c r="I191" s="282" t="s">
        <v>2259</v>
      </c>
      <c r="J191" s="282"/>
      <c r="K191" s="330"/>
    </row>
    <row r="192" s="1" customFormat="1" ht="15" customHeight="1">
      <c r="B192" s="307"/>
      <c r="C192" s="343" t="s">
        <v>2318</v>
      </c>
      <c r="D192" s="282"/>
      <c r="E192" s="282"/>
      <c r="F192" s="305" t="s">
        <v>2224</v>
      </c>
      <c r="G192" s="282"/>
      <c r="H192" s="282" t="s">
        <v>2319</v>
      </c>
      <c r="I192" s="282" t="s">
        <v>2259</v>
      </c>
      <c r="J192" s="282"/>
      <c r="K192" s="330"/>
    </row>
    <row r="193" s="1" customFormat="1" ht="15" customHeight="1">
      <c r="B193" s="307"/>
      <c r="C193" s="343" t="s">
        <v>2320</v>
      </c>
      <c r="D193" s="282"/>
      <c r="E193" s="282"/>
      <c r="F193" s="305" t="s">
        <v>2230</v>
      </c>
      <c r="G193" s="282"/>
      <c r="H193" s="282" t="s">
        <v>2321</v>
      </c>
      <c r="I193" s="282" t="s">
        <v>2259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2322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2323</v>
      </c>
      <c r="D200" s="346"/>
      <c r="E200" s="346"/>
      <c r="F200" s="346" t="s">
        <v>2324</v>
      </c>
      <c r="G200" s="347"/>
      <c r="H200" s="346" t="s">
        <v>2325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2315</v>
      </c>
      <c r="D202" s="282"/>
      <c r="E202" s="282"/>
      <c r="F202" s="305" t="s">
        <v>42</v>
      </c>
      <c r="G202" s="282"/>
      <c r="H202" s="282" t="s">
        <v>2326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43</v>
      </c>
      <c r="G203" s="282"/>
      <c r="H203" s="282" t="s">
        <v>2327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46</v>
      </c>
      <c r="G204" s="282"/>
      <c r="H204" s="282" t="s">
        <v>2328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44</v>
      </c>
      <c r="G205" s="282"/>
      <c r="H205" s="282" t="s">
        <v>2329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45</v>
      </c>
      <c r="G206" s="282"/>
      <c r="H206" s="282" t="s">
        <v>2330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2271</v>
      </c>
      <c r="D208" s="282"/>
      <c r="E208" s="282"/>
      <c r="F208" s="305" t="s">
        <v>78</v>
      </c>
      <c r="G208" s="282"/>
      <c r="H208" s="282" t="s">
        <v>2331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2166</v>
      </c>
      <c r="G209" s="282"/>
      <c r="H209" s="282" t="s">
        <v>2167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2164</v>
      </c>
      <c r="G210" s="282"/>
      <c r="H210" s="282" t="s">
        <v>2332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2168</v>
      </c>
      <c r="G211" s="343"/>
      <c r="H211" s="334" t="s">
        <v>2169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2170</v>
      </c>
      <c r="G212" s="343"/>
      <c r="H212" s="334" t="s">
        <v>2109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2295</v>
      </c>
      <c r="D214" s="282"/>
      <c r="E214" s="282"/>
      <c r="F214" s="305">
        <v>1</v>
      </c>
      <c r="G214" s="343"/>
      <c r="H214" s="334" t="s">
        <v>2333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2334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2335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2336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FILA\Filip</dc:creator>
  <cp:lastModifiedBy>FILA\Filip</cp:lastModifiedBy>
  <dcterms:created xsi:type="dcterms:W3CDTF">2023-02-22T07:35:15Z</dcterms:created>
  <dcterms:modified xsi:type="dcterms:W3CDTF">2023-02-22T07:35:27Z</dcterms:modified>
</cp:coreProperties>
</file>